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900" activeTab="0"/>
  </bookViews>
  <sheets>
    <sheet name="Cover" sheetId="1" r:id="rId1"/>
    <sheet name="Headcount" sheetId="2" r:id="rId2"/>
    <sheet name="Expenses" sheetId="3" r:id="rId3"/>
    <sheet name="Equipment" sheetId="4" r:id="rId4"/>
    <sheet name="Sales-COS" sheetId="5" r:id="rId5"/>
    <sheet name="Operating Plan Summary" sheetId="6" r:id="rId6"/>
  </sheets>
  <externalReferences>
    <externalReference r:id="rId9"/>
  </externalReferences>
  <definedNames>
    <definedName name="__123Graph_AChart1A" hidden="1">'[1]Statement Model'!#REF!</definedName>
    <definedName name="__123Graph_BChart1A" hidden="1">'[1]Statement Model'!#REF!</definedName>
    <definedName name="__123Graph_XChart1A" hidden="1">'[1]Statement Model'!#REF!</definedName>
    <definedName name="Date_Header">'[1]Statement Model'!$C$59:$N$60</definedName>
    <definedName name="Income_Statement_Summary">'[1]Statement Model'!$A$1372:$A$1415</definedName>
    <definedName name="_xlnm.Print_Area" localSheetId="0">'Cover'!$A$1:$K$34</definedName>
    <definedName name="_xlnm.Print_Area" localSheetId="5">'Operating Plan Summary'!$A$1:$N$74</definedName>
    <definedName name="_xlnm.Print_Area" localSheetId="4">'Sales-COS'!$A$1:$O$78</definedName>
  </definedNames>
  <calcPr fullCalcOnLoad="1"/>
</workbook>
</file>

<file path=xl/comments1.xml><?xml version="1.0" encoding="utf-8"?>
<comments xmlns="http://schemas.openxmlformats.org/spreadsheetml/2006/main">
  <authors>
    <author>Ron Johnson</author>
    <author>AJVP</author>
  </authors>
  <commentList>
    <comment ref="A12" authorId="0">
      <text>
        <r>
          <rPr>
            <b/>
            <sz val="12"/>
            <rFont val="Tahoma"/>
            <family val="2"/>
          </rPr>
          <t>Enter Your Company Name Here</t>
        </r>
        <r>
          <rPr>
            <sz val="12"/>
            <rFont val="Tahoma"/>
            <family val="2"/>
          </rPr>
          <t xml:space="preserve">
</t>
        </r>
      </text>
    </comment>
    <comment ref="I14" authorId="0">
      <text>
        <r>
          <rPr>
            <b/>
            <sz val="12"/>
            <rFont val="Tahoma"/>
            <family val="2"/>
          </rPr>
          <t>Enter the dates to which the plan applies.</t>
        </r>
        <r>
          <rPr>
            <sz val="8"/>
            <rFont val="Tahoma"/>
            <family val="0"/>
          </rPr>
          <t xml:space="preserve">
</t>
        </r>
      </text>
    </comment>
    <comment ref="I15" authorId="0">
      <text>
        <r>
          <rPr>
            <b/>
            <sz val="12"/>
            <rFont val="Tahoma"/>
            <family val="2"/>
          </rPr>
          <t>Enter the draft number here (modify this description)</t>
        </r>
        <r>
          <rPr>
            <sz val="8"/>
            <rFont val="Tahoma"/>
            <family val="0"/>
          </rPr>
          <t xml:space="preserve">
</t>
        </r>
      </text>
    </comment>
    <comment ref="I9" authorId="1">
      <text>
        <r>
          <rPr>
            <b/>
            <sz val="12"/>
            <rFont val="Tahoma"/>
            <family val="2"/>
          </rPr>
          <t>When entering information, only due so in those cells marked with a blue font.  All other cells generate automatically.</t>
        </r>
      </text>
    </comment>
  </commentList>
</comments>
</file>

<file path=xl/comments2.xml><?xml version="1.0" encoding="utf-8"?>
<comments xmlns="http://schemas.openxmlformats.org/spreadsheetml/2006/main">
  <authors>
    <author>Ron Johnson</author>
  </authors>
  <commentList>
    <comment ref="B2" authorId="0">
      <text>
        <r>
          <rPr>
            <b/>
            <sz val="18"/>
            <rFont val="Tahoma"/>
            <family val="2"/>
          </rPr>
          <t>PAGE-VIEW</t>
        </r>
        <r>
          <rPr>
            <b/>
            <sz val="14"/>
            <color indexed="17"/>
            <rFont val="Tahoma"/>
            <family val="2"/>
          </rPr>
          <t xml:space="preserve">
==================================================
HEADCOUNT UNITS - This page records the titles of the present employees and the employees to be hired over the next 12 month period. (You may enter the names of the employees if you wish.  However, be careful of disclosing specific employees salaries to those who view the plan.  Employees salaries must be kept confidential). </t>
        </r>
        <r>
          <rPr>
            <sz val="14"/>
            <color indexed="17"/>
            <rFont val="Tahoma"/>
            <family val="2"/>
          </rPr>
          <t xml:space="preserve">
</t>
        </r>
        <r>
          <rPr>
            <b/>
            <sz val="14"/>
            <color indexed="17"/>
            <rFont val="Tahoma"/>
            <family val="2"/>
          </rPr>
          <t xml:space="preserve">
You will also enter a number "1" in the cell corresponding to the month in which the employee is hired.  These numbers will be multiplied times the monthly salary for each position, to arrive at total salaries for the entire company.</t>
        </r>
      </text>
    </comment>
    <comment ref="F44" authorId="0">
      <text>
        <r>
          <rPr>
            <b/>
            <sz val="18"/>
            <rFont val="Tahoma"/>
            <family val="2"/>
          </rPr>
          <t>PAGE-VIEW</t>
        </r>
        <r>
          <rPr>
            <b/>
            <sz val="16"/>
            <rFont val="Tahoma"/>
            <family val="2"/>
          </rPr>
          <t xml:space="preserve">
===========================================
</t>
        </r>
        <r>
          <rPr>
            <b/>
            <sz val="14"/>
            <color indexed="17"/>
            <rFont val="Tahoma"/>
            <family val="2"/>
          </rPr>
          <t xml:space="preserve">EMPLOYEE SALARY RATES and  CONTRACTOR FEE TABLE - This page records the annual employee salary or contractor fee paid for each position, then divides the annual amount by 12 and posts the amount to each monthly cell.
The numbers posted to the headcount worksheet will multiply against these numbers and provide total salary by month on the TOTAL SALARIES and CONTRACTOR FEES schedule below. 
</t>
        </r>
        <r>
          <rPr>
            <b/>
            <sz val="14"/>
            <color indexed="10"/>
            <rFont val="Tahoma"/>
            <family val="2"/>
          </rPr>
          <t xml:space="preserve">Remember this worksheet is only a </t>
        </r>
        <r>
          <rPr>
            <b/>
            <u val="single"/>
            <sz val="14"/>
            <color indexed="10"/>
            <rFont val="Tahoma"/>
            <family val="2"/>
          </rPr>
          <t>table</t>
        </r>
        <r>
          <rPr>
            <b/>
            <sz val="14"/>
            <color indexed="10"/>
            <rFont val="Tahoma"/>
            <family val="2"/>
          </rPr>
          <t>.</t>
        </r>
        <r>
          <rPr>
            <b/>
            <sz val="14"/>
            <color indexed="17"/>
            <rFont val="Tahoma"/>
            <family val="2"/>
          </rPr>
          <t xml:space="preserve">  The HEADCOUNT worksheet will multiply only the months of salary here that apply.  The result is posted to the next worksheet, TOTAL SALARIES and CONTRACTOR FEES.</t>
        </r>
      </text>
    </comment>
    <comment ref="B51" authorId="0">
      <text>
        <r>
          <rPr>
            <b/>
            <sz val="14"/>
            <rFont val="Tahoma"/>
            <family val="2"/>
          </rPr>
          <t>In this column, enter the annual salaries for the employees or positions indicated in the column to the left.  The template will automatically divide this amount by twelve (months) and enter the amounts in the columns to the right.</t>
        </r>
        <r>
          <rPr>
            <sz val="14"/>
            <rFont val="Tahoma"/>
            <family val="2"/>
          </rPr>
          <t xml:space="preserve">
</t>
        </r>
      </text>
    </comment>
  </commentList>
</comments>
</file>

<file path=xl/comments5.xml><?xml version="1.0" encoding="utf-8"?>
<comments xmlns="http://schemas.openxmlformats.org/spreadsheetml/2006/main">
  <authors>
    <author>Ron Johnson</author>
    <author>AJVP</author>
  </authors>
  <commentList>
    <comment ref="C6" authorId="0">
      <text>
        <r>
          <rPr>
            <b/>
            <sz val="14"/>
            <rFont val="Tahoma"/>
            <family val="2"/>
          </rPr>
          <t>Enter either numbers in these fields, representing month 1, month 2, etc. Or enter "Jan" for January or enter the abbreviated form of any beginning month you choose.</t>
        </r>
      </text>
    </comment>
    <comment ref="C48" authorId="0">
      <text>
        <r>
          <rPr>
            <b/>
            <sz val="18"/>
            <rFont val="Tahoma"/>
            <family val="2"/>
          </rPr>
          <t xml:space="preserve">PAGE-VIEW
</t>
        </r>
        <r>
          <rPr>
            <b/>
            <sz val="14"/>
            <rFont val="Tahoma"/>
            <family val="2"/>
          </rPr>
          <t xml:space="preserve">===========================================
</t>
        </r>
        <r>
          <rPr>
            <b/>
            <sz val="14"/>
            <color indexed="17"/>
            <rFont val="Tahoma"/>
            <family val="2"/>
          </rPr>
          <t xml:space="preserve">DATA INPUT TABLE - Cost of Sales %
This table will be used to calculate the cost of goods sold for each product.
</t>
        </r>
        <r>
          <rPr>
            <b/>
            <sz val="14"/>
            <color indexed="10"/>
            <rFont val="Tahoma"/>
            <family val="2"/>
          </rPr>
          <t>User input is in column "C" only.  
Remember, this is a table.  The total sales dollars in the previous schedule will be multiplied against this table, and the resulting total cost of sales will be posted to the "Total Cost of Sales" worksheet below.</t>
        </r>
        <r>
          <rPr>
            <b/>
            <sz val="14"/>
            <color indexed="17"/>
            <rFont val="Tahoma"/>
            <family val="2"/>
          </rPr>
          <t xml:space="preserve">
</t>
        </r>
        <r>
          <rPr>
            <sz val="14"/>
            <color indexed="17"/>
            <rFont val="Tahoma"/>
            <family val="2"/>
          </rPr>
          <t xml:space="preserve">
</t>
        </r>
      </text>
    </comment>
    <comment ref="A8" authorId="0">
      <text>
        <r>
          <rPr>
            <b/>
            <sz val="14"/>
            <rFont val="Tahoma"/>
            <family val="2"/>
          </rPr>
          <t>Enter your first product category here</t>
        </r>
        <r>
          <rPr>
            <sz val="14"/>
            <rFont val="Tahoma"/>
            <family val="2"/>
          </rPr>
          <t xml:space="preserve">
</t>
        </r>
      </text>
    </comment>
    <comment ref="C54" authorId="1">
      <text>
        <r>
          <rPr>
            <b/>
            <sz val="14"/>
            <rFont val="Tahoma"/>
            <family val="2"/>
          </rPr>
          <t>Enter the expected cost of sale % for each product.  Cost of sales is generally considered and material, direct labor and allocated overhead that goes directly into the product.</t>
        </r>
      </text>
    </comment>
    <comment ref="A9" authorId="1">
      <text>
        <r>
          <rPr>
            <b/>
            <sz val="8"/>
            <rFont val="Tahoma"/>
            <family val="2"/>
          </rPr>
          <t xml:space="preserve">
</t>
        </r>
        <r>
          <rPr>
            <b/>
            <sz val="14"/>
            <rFont val="Tahoma"/>
            <family val="2"/>
          </rPr>
          <t xml:space="preserve">List the products under your first category here
</t>
        </r>
      </text>
    </comment>
  </commentList>
</comments>
</file>

<file path=xl/comments6.xml><?xml version="1.0" encoding="utf-8"?>
<comments xmlns="http://schemas.openxmlformats.org/spreadsheetml/2006/main">
  <authors>
    <author>Ron Johnson</author>
  </authors>
  <commentList>
    <comment ref="B2" authorId="0">
      <text>
        <r>
          <rPr>
            <b/>
            <sz val="18"/>
            <rFont val="Tahoma"/>
            <family val="2"/>
          </rPr>
          <t>Note:  This page generates all summary information automatically.  Do not input any raw data into these cells.</t>
        </r>
      </text>
    </comment>
  </commentList>
</comments>
</file>

<file path=xl/sharedStrings.xml><?xml version="1.0" encoding="utf-8"?>
<sst xmlns="http://schemas.openxmlformats.org/spreadsheetml/2006/main" count="210" uniqueCount="151">
  <si>
    <t>CONFIDENTIAL</t>
  </si>
  <si>
    <t>Total</t>
  </si>
  <si>
    <t>Annual</t>
  </si>
  <si>
    <t>Total Units</t>
  </si>
  <si>
    <t>Product 8</t>
  </si>
  <si>
    <t>Product 9</t>
  </si>
  <si>
    <t>Product 10</t>
  </si>
  <si>
    <t>Total Sales</t>
  </si>
  <si>
    <t>Total Sales Revenue</t>
  </si>
  <si>
    <t>Cost of Sales %</t>
  </si>
  <si>
    <t>Total Cost of Sales</t>
  </si>
  <si>
    <t>Months</t>
  </si>
  <si>
    <t>Payroll Taxes</t>
  </si>
  <si>
    <t>Taxes</t>
  </si>
  <si>
    <t>Janitorial</t>
  </si>
  <si>
    <t>Utilities</t>
  </si>
  <si>
    <t>Other</t>
  </si>
  <si>
    <t>OPERATING EXPENSES</t>
  </si>
  <si>
    <t>Computer Equipment</t>
  </si>
  <si>
    <t>Month</t>
  </si>
  <si>
    <t>SALES UNITS</t>
  </si>
  <si>
    <t>Enter Units Here</t>
  </si>
  <si>
    <t>Year 1</t>
  </si>
  <si>
    <t>Product 2</t>
  </si>
  <si>
    <t>Product 1</t>
  </si>
  <si>
    <t>Product 3</t>
  </si>
  <si>
    <t>Product 4</t>
  </si>
  <si>
    <t>Product 5</t>
  </si>
  <si>
    <t>Product 6</t>
  </si>
  <si>
    <t>Product 7</t>
  </si>
  <si>
    <t>Draft 1</t>
  </si>
  <si>
    <t>Man</t>
  </si>
  <si>
    <t>CONTRACTORS</t>
  </si>
  <si>
    <t>Total Contractors</t>
  </si>
  <si>
    <t>Total Headcount</t>
  </si>
  <si>
    <t>Contractor 3</t>
  </si>
  <si>
    <t>Contractor 4</t>
  </si>
  <si>
    <t>Contractor 5</t>
  </si>
  <si>
    <r>
      <t xml:space="preserve">EMPLOYEE SALARY RATES and CONTRACTOR FEE </t>
    </r>
    <r>
      <rPr>
        <b/>
        <u val="single"/>
        <sz val="18"/>
        <rFont val="Arial"/>
        <family val="2"/>
      </rPr>
      <t>TABLE</t>
    </r>
  </si>
  <si>
    <t>EMPLOYEE SALARY</t>
  </si>
  <si>
    <t>Salary</t>
  </si>
  <si>
    <t>Salaries</t>
  </si>
  <si>
    <t>Total Contractor Fees</t>
  </si>
  <si>
    <t>HEADCOUNT UNITS</t>
  </si>
  <si>
    <t>Total Salaries</t>
  </si>
  <si>
    <t>TOTAL SALARIES and CONTRACTOR FEES</t>
  </si>
  <si>
    <t>EXPENSE BUDGET - TOTAL CORPORATE EXPENSES</t>
  </si>
  <si>
    <t>Commissions/Bonuses</t>
  </si>
  <si>
    <t>Benefits</t>
  </si>
  <si>
    <t>Accounting</t>
  </si>
  <si>
    <t>Copy Services/Printing</t>
  </si>
  <si>
    <t>Dues &amp; Donations</t>
  </si>
  <si>
    <t>Education/Seminars</t>
  </si>
  <si>
    <t>Employee Motivation</t>
  </si>
  <si>
    <t>Equipment Leases</t>
  </si>
  <si>
    <t>Freight/Postage</t>
  </si>
  <si>
    <t>Insurance - Liab/Prop/E&amp;O</t>
  </si>
  <si>
    <t>Legal</t>
  </si>
  <si>
    <t>License/Permits/Fees</t>
  </si>
  <si>
    <t>Maintenance &amp; Repairs</t>
  </si>
  <si>
    <t>Advertising &amp; Promotion</t>
  </si>
  <si>
    <t>Office Supplies</t>
  </si>
  <si>
    <t>Prototype Expense</t>
  </si>
  <si>
    <t>Rent</t>
  </si>
  <si>
    <t>Software Licenses/Books</t>
  </si>
  <si>
    <t>Telecommunications</t>
  </si>
  <si>
    <t>Temporary Help</t>
  </si>
  <si>
    <t>Trade Shows/Seminars/Demo</t>
  </si>
  <si>
    <t>Travel &amp; Entertainment</t>
  </si>
  <si>
    <t>Miscellaneous/Contingency</t>
  </si>
  <si>
    <t>Non-Capitalized Equipment</t>
  </si>
  <si>
    <t xml:space="preserve">  Total Operating Expenses</t>
  </si>
  <si>
    <t>Recruiting Fee</t>
  </si>
  <si>
    <t>Relocation</t>
  </si>
  <si>
    <t>Other 1</t>
  </si>
  <si>
    <t>Other 2</t>
  </si>
  <si>
    <t>Other 3</t>
  </si>
  <si>
    <t>President/CEO</t>
  </si>
  <si>
    <t>VP Operations</t>
  </si>
  <si>
    <t>Technical Support</t>
  </si>
  <si>
    <t>VP Sales &amp; Marketing</t>
  </si>
  <si>
    <t>Sales Director</t>
  </si>
  <si>
    <t>Controller</t>
  </si>
  <si>
    <t>ADMINISTRATIVE</t>
  </si>
  <si>
    <t>OPERATIONS</t>
  </si>
  <si>
    <t>CFO</t>
  </si>
  <si>
    <t>Programmers</t>
  </si>
  <si>
    <t>Webmaster</t>
  </si>
  <si>
    <t>AP/AR/Payroll/Billing</t>
  </si>
  <si>
    <t>Facilities Manager</t>
  </si>
  <si>
    <t>SALES &amp; MARKETING</t>
  </si>
  <si>
    <t>Administrator/Front Office</t>
  </si>
  <si>
    <t>Printer</t>
  </si>
  <si>
    <t>Fax Machine</t>
  </si>
  <si>
    <t>Office Furniture</t>
  </si>
  <si>
    <t>Wall Art</t>
  </si>
  <si>
    <t>Signage</t>
  </si>
  <si>
    <t>Conference Room</t>
  </si>
  <si>
    <t>Contractor 2</t>
  </si>
  <si>
    <t>Director of Operations</t>
  </si>
  <si>
    <t>Inside Sales</t>
  </si>
  <si>
    <t>Outside Sales</t>
  </si>
  <si>
    <t>12 Month Forecast</t>
  </si>
  <si>
    <t>EQUIPMENT BUDGET</t>
  </si>
  <si>
    <t>PCs</t>
  </si>
  <si>
    <t>Local Area Network</t>
  </si>
  <si>
    <t>Network Installation</t>
  </si>
  <si>
    <t>Servers</t>
  </si>
  <si>
    <t>Routers</t>
  </si>
  <si>
    <t>Fixtures and Furnishings</t>
  </si>
  <si>
    <t>Partitions</t>
  </si>
  <si>
    <t>Building Improvements</t>
  </si>
  <si>
    <t>Receptionist Area</t>
  </si>
  <si>
    <t>Photo Copier</t>
  </si>
  <si>
    <t>File Cabinets</t>
  </si>
  <si>
    <t>Tables</t>
  </si>
  <si>
    <t>Production Equipment</t>
  </si>
  <si>
    <t>Total Equipment</t>
  </si>
  <si>
    <t>Sales Units</t>
  </si>
  <si>
    <t>Unit Sales Price</t>
  </si>
  <si>
    <t>Contact Name</t>
  </si>
  <si>
    <t>Company Address</t>
  </si>
  <si>
    <t xml:space="preserve">Phone </t>
  </si>
  <si>
    <t>Fax</t>
  </si>
  <si>
    <t>Email</t>
  </si>
  <si>
    <t>Headcount Totals</t>
  </si>
  <si>
    <t>Operating Expenses</t>
  </si>
  <si>
    <t>HEADCOUNT</t>
  </si>
  <si>
    <t>INCOME STATEMENT</t>
  </si>
  <si>
    <t>Sales Revenue</t>
  </si>
  <si>
    <t>Cost of Goods Sold</t>
  </si>
  <si>
    <t>Gross Margin</t>
  </si>
  <si>
    <t>Less: Operating Expenses</t>
  </si>
  <si>
    <t>Less: Cost of Goods Sold</t>
  </si>
  <si>
    <t>EQUIPMENT</t>
  </si>
  <si>
    <t>Total Computer Equipment</t>
  </si>
  <si>
    <t>Total Fixtures and Furniture</t>
  </si>
  <si>
    <r>
      <t xml:space="preserve">DATA INPUT </t>
    </r>
    <r>
      <rPr>
        <b/>
        <u val="single"/>
        <sz val="14"/>
        <rFont val="Arial"/>
        <family val="2"/>
      </rPr>
      <t>TABLE</t>
    </r>
    <r>
      <rPr>
        <b/>
        <sz val="14"/>
        <rFont val="Arial"/>
        <family val="2"/>
      </rPr>
      <t xml:space="preserve"> - Cost of Sales %</t>
    </r>
  </si>
  <si>
    <t>Net Income</t>
  </si>
  <si>
    <t>CASH REQUIREMENT</t>
  </si>
  <si>
    <t>Revenue</t>
  </si>
  <si>
    <t>Equipment</t>
  </si>
  <si>
    <t>Operating Plan Summary</t>
  </si>
  <si>
    <t>Consulting Fees</t>
  </si>
  <si>
    <t>Pfd A</t>
  </si>
  <si>
    <t>Seed</t>
  </si>
  <si>
    <t>CAPITAL RAISE</t>
  </si>
  <si>
    <t>YourCo Inc.</t>
  </si>
  <si>
    <t>Sources and Uses of Cash</t>
  </si>
  <si>
    <t>Net Monthly Cash Burn</t>
  </si>
  <si>
    <t>Cumulative Ending Cash Balance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</si>
</sst>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mm"/>
    <numFmt numFmtId="167" formatCode="_(* #,##0.0_);_(* \(#,##0.0\);_(* &quot;-&quot;??_);_(@_)"/>
    <numFmt numFmtId="168" formatCode="_(* #,##0_);_(* \(#,##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
    <numFmt numFmtId="174" formatCode="&quot;$&quot;#,##0.0_);[Red]\(&quot;$&quot;#,##0.0\)"/>
    <numFmt numFmtId="175" formatCode="0.00_)"/>
    <numFmt numFmtId="176" formatCode="0.0000_)"/>
    <numFmt numFmtId="177" formatCode="0.000%"/>
    <numFmt numFmtId="178" formatCode="#,##0.000"/>
    <numFmt numFmtId="179" formatCode="#,##0.0"/>
    <numFmt numFmtId="180" formatCode="_(&quot;$&quot;* #,##0.000_);_(&quot;$&quot;* \(#,##0.000\);_(&quot;$&quot;* &quot;-&quot;??_);_(@_)"/>
    <numFmt numFmtId="181" formatCode="_(&quot;$&quot;* #,##0.0_);_(&quot;$&quot;* \(#,##0.0\);_(&quot;$&quot;* &quot;-&quot;??_);_(@_)"/>
    <numFmt numFmtId="182" formatCode="_(&quot;$&quot;* #,##0_);_(&quot;$&quot;* \(#,##0\);_(&quot;$&quot;* &quot;-&quot;??_);_(@_)"/>
    <numFmt numFmtId="183" formatCode="0.00_);[Red]\(0.00\)"/>
    <numFmt numFmtId="184" formatCode="0_);\(0\)"/>
    <numFmt numFmtId="185" formatCode="0_);[Red]\(0\)"/>
    <numFmt numFmtId="186" formatCode="0.0"/>
    <numFmt numFmtId="187" formatCode="_(* #,##0.0_);_(* \(#,##0.0\);_(* &quot;-&quot;?_);_(@_)"/>
    <numFmt numFmtId="188" formatCode="#,##0.0_);\(#,##0.0\)"/>
    <numFmt numFmtId="189" formatCode="#,##0.000_);\(#,##0.000\)"/>
    <numFmt numFmtId="190" formatCode="#,##0.0000_);\(#,##0.0000\)"/>
    <numFmt numFmtId="191" formatCode="_(* #,##0.000_);_(* \(#,##0.000\);_(* &quot;-&quot;???_);_(@_)"/>
    <numFmt numFmtId="192" formatCode="_(* #,##0.0_);_(* \(#,##0.0\);_(* &quot;-&quot;_);_(@_)"/>
    <numFmt numFmtId="193" formatCode="&quot;$&quot;#,##0.00"/>
    <numFmt numFmtId="194" formatCode="&quot;$&quot;#,##0.0"/>
    <numFmt numFmtId="195" formatCode="&quot;$&quot;#,##0"/>
    <numFmt numFmtId="196" formatCode="0.0000%"/>
    <numFmt numFmtId="197" formatCode="\-"/>
  </numFmts>
  <fonts count="95">
    <font>
      <sz val="14"/>
      <name val="Arial"/>
      <family val="0"/>
    </font>
    <font>
      <sz val="10"/>
      <name val="Arial"/>
      <family val="2"/>
    </font>
    <font>
      <sz val="10"/>
      <name val="Arial MT"/>
      <family val="0"/>
    </font>
    <font>
      <b/>
      <sz val="10"/>
      <color indexed="10"/>
      <name val="Arial"/>
      <family val="2"/>
    </font>
    <font>
      <sz val="10"/>
      <color indexed="10"/>
      <name val="Arial"/>
      <family val="2"/>
    </font>
    <font>
      <b/>
      <sz val="12"/>
      <name val="Arial"/>
      <family val="2"/>
    </font>
    <font>
      <sz val="12"/>
      <name val="Arial"/>
      <family val="2"/>
    </font>
    <font>
      <b/>
      <sz val="22"/>
      <name val="Arial"/>
      <family val="2"/>
    </font>
    <font>
      <sz val="18"/>
      <name val="Arial"/>
      <family val="2"/>
    </font>
    <font>
      <b/>
      <sz val="16"/>
      <name val="Arial"/>
      <family val="2"/>
    </font>
    <font>
      <sz val="16"/>
      <name val="Arial"/>
      <family val="2"/>
    </font>
    <font>
      <sz val="8"/>
      <name val="Arial"/>
      <family val="2"/>
    </font>
    <font>
      <sz val="14"/>
      <color indexed="8"/>
      <name val="Arial"/>
      <family val="2"/>
    </font>
    <font>
      <b/>
      <sz val="18"/>
      <name val="Arial"/>
      <family val="2"/>
    </font>
    <font>
      <b/>
      <sz val="14"/>
      <name val="Arial"/>
      <family val="2"/>
    </font>
    <font>
      <sz val="14"/>
      <color indexed="12"/>
      <name val="Arial"/>
      <family val="2"/>
    </font>
    <font>
      <sz val="14"/>
      <name val="Arial MT"/>
      <family val="0"/>
    </font>
    <font>
      <i/>
      <sz val="14"/>
      <name val="Arial"/>
      <family val="0"/>
    </font>
    <font>
      <b/>
      <sz val="14"/>
      <color indexed="12"/>
      <name val="Arial"/>
      <family val="2"/>
    </font>
    <font>
      <b/>
      <sz val="16"/>
      <color indexed="12"/>
      <name val="Arial"/>
      <family val="2"/>
    </font>
    <font>
      <b/>
      <u val="single"/>
      <sz val="18"/>
      <name val="Arial"/>
      <family val="2"/>
    </font>
    <font>
      <b/>
      <sz val="14"/>
      <color indexed="8"/>
      <name val="Arial"/>
      <family val="2"/>
    </font>
    <font>
      <b/>
      <sz val="14"/>
      <name val="Arial MT"/>
      <family val="0"/>
    </font>
    <font>
      <i/>
      <sz val="14"/>
      <color indexed="12"/>
      <name val="Arial"/>
      <family val="2"/>
    </font>
    <font>
      <sz val="8"/>
      <name val="Tahoma"/>
      <family val="0"/>
    </font>
    <font>
      <b/>
      <sz val="14"/>
      <name val="Tahoma"/>
      <family val="2"/>
    </font>
    <font>
      <sz val="14"/>
      <name val="Tahoma"/>
      <family val="2"/>
    </font>
    <font>
      <b/>
      <sz val="12"/>
      <name val="Tahoma"/>
      <family val="2"/>
    </font>
    <font>
      <sz val="12"/>
      <name val="Tahoma"/>
      <family val="2"/>
    </font>
    <font>
      <b/>
      <sz val="14"/>
      <color indexed="17"/>
      <name val="Tahoma"/>
      <family val="2"/>
    </font>
    <font>
      <sz val="14"/>
      <color indexed="17"/>
      <name val="Tahoma"/>
      <family val="2"/>
    </font>
    <font>
      <b/>
      <sz val="18"/>
      <name val="Tahoma"/>
      <family val="2"/>
    </font>
    <font>
      <b/>
      <sz val="14"/>
      <color indexed="10"/>
      <name val="Tahoma"/>
      <family val="2"/>
    </font>
    <font>
      <b/>
      <sz val="26"/>
      <color indexed="12"/>
      <name val="Arial"/>
      <family val="2"/>
    </font>
    <font>
      <u val="single"/>
      <sz val="7"/>
      <color indexed="12"/>
      <name val="Arial"/>
      <family val="0"/>
    </font>
    <font>
      <u val="single"/>
      <sz val="7"/>
      <color indexed="36"/>
      <name val="Arial"/>
      <family val="0"/>
    </font>
    <font>
      <b/>
      <sz val="16"/>
      <name val="Tahoma"/>
      <family val="2"/>
    </font>
    <font>
      <b/>
      <u val="single"/>
      <sz val="14"/>
      <color indexed="10"/>
      <name val="Tahoma"/>
      <family val="2"/>
    </font>
    <font>
      <b/>
      <sz val="8"/>
      <name val="Tahoma"/>
      <family val="2"/>
    </font>
    <font>
      <b/>
      <u val="single"/>
      <sz val="14"/>
      <name val="Arial"/>
      <family val="2"/>
    </font>
    <font>
      <b/>
      <sz val="12"/>
      <color indexed="12"/>
      <name val="Arial"/>
      <family val="2"/>
    </font>
    <font>
      <b/>
      <sz val="16"/>
      <color indexed="9"/>
      <name val="Arial"/>
      <family val="2"/>
    </font>
    <font>
      <b/>
      <sz val="20"/>
      <name val="Arial"/>
      <family val="2"/>
    </font>
    <font>
      <i/>
      <sz val="12"/>
      <name val="Arial"/>
      <family val="2"/>
    </font>
    <font>
      <b/>
      <i/>
      <sz val="14"/>
      <name val="Arial"/>
      <family val="2"/>
    </font>
    <font>
      <sz val="8"/>
      <color indexed="8"/>
      <name val="Arial"/>
      <family val="0"/>
    </font>
    <font>
      <sz val="10"/>
      <color indexed="8"/>
      <name val="Calibri"/>
      <family val="0"/>
    </font>
    <font>
      <sz val="16"/>
      <color indexed="8"/>
      <name val="Calibri"/>
      <family val="0"/>
    </font>
    <font>
      <sz val="14"/>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u val="single"/>
      <sz val="14"/>
      <color indexed="8"/>
      <name val="Arial MT"/>
      <family val="0"/>
    </font>
    <font>
      <u val="single"/>
      <sz val="10"/>
      <color indexed="8"/>
      <name val="Arial MT"/>
      <family val="0"/>
    </font>
    <font>
      <sz val="10"/>
      <color indexed="8"/>
      <name val="Arial MT"/>
      <family val="0"/>
    </font>
    <font>
      <b/>
      <sz val="8"/>
      <color indexed="8"/>
      <name val="Arial MT"/>
      <family val="0"/>
    </font>
    <font>
      <sz val="8"/>
      <color indexed="8"/>
      <name val="Arial MT"/>
      <family val="0"/>
    </font>
    <font>
      <b/>
      <sz val="14.75"/>
      <color indexed="8"/>
      <name val="Arial"/>
      <family val="0"/>
    </font>
    <font>
      <b/>
      <sz val="20"/>
      <color indexed="8"/>
      <name val="Arial"/>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FF"/>
      <name val="Arial"/>
      <family val="2"/>
    </font>
    <font>
      <sz val="14"/>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thin"/>
      <bottom style="double"/>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5"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164" fontId="2"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5">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horizontal="center"/>
    </xf>
    <xf numFmtId="0" fontId="4" fillId="0" borderId="0" xfId="0" applyFont="1" applyAlignment="1">
      <alignment horizontal="right"/>
    </xf>
    <xf numFmtId="0" fontId="5" fillId="0" borderId="0" xfId="0" applyFont="1" applyAlignment="1">
      <alignment/>
    </xf>
    <xf numFmtId="0" fontId="6" fillId="0" borderId="0" xfId="0" applyFont="1" applyAlignment="1">
      <alignment/>
    </xf>
    <xf numFmtId="0" fontId="1" fillId="0" borderId="0" xfId="0" applyFont="1" applyAlignment="1" quotePrefix="1">
      <alignment horizontal="left"/>
    </xf>
    <xf numFmtId="0" fontId="0" fillId="0" borderId="0" xfId="0" applyAlignment="1">
      <alignment horizontal="lef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0" fillId="0" borderId="0" xfId="0" applyBorder="1" applyAlignment="1">
      <alignment/>
    </xf>
    <xf numFmtId="0" fontId="9" fillId="0" borderId="0" xfId="0" applyFont="1" applyAlignment="1">
      <alignment horizontal="centerContinuous"/>
    </xf>
    <xf numFmtId="165" fontId="10" fillId="0" borderId="0" xfId="0" applyNumberFormat="1" applyFont="1" applyAlignment="1" quotePrefix="1">
      <alignment horizontal="centerContinuous"/>
    </xf>
    <xf numFmtId="0" fontId="11" fillId="0" borderId="0" xfId="0" applyFont="1" applyAlignment="1">
      <alignment/>
    </xf>
    <xf numFmtId="0" fontId="0" fillId="0" borderId="0" xfId="0" applyFont="1" applyAlignment="1">
      <alignment/>
    </xf>
    <xf numFmtId="164" fontId="0" fillId="0" borderId="0" xfId="0" applyNumberFormat="1" applyFont="1" applyAlignment="1" applyProtection="1">
      <alignment/>
      <protection/>
    </xf>
    <xf numFmtId="37" fontId="0" fillId="0" borderId="0" xfId="0" applyNumberFormat="1" applyFont="1" applyAlignment="1" applyProtection="1">
      <alignment/>
      <protection/>
    </xf>
    <xf numFmtId="164" fontId="13" fillId="0" borderId="0" xfId="0" applyNumberFormat="1" applyFont="1" applyAlignment="1" applyProtection="1">
      <alignment horizontal="left"/>
      <protection/>
    </xf>
    <xf numFmtId="164" fontId="14" fillId="0" borderId="0" xfId="0" applyNumberFormat="1" applyFont="1" applyAlignment="1" applyProtection="1">
      <alignment horizontal="left"/>
      <protection/>
    </xf>
    <xf numFmtId="0" fontId="14" fillId="0" borderId="0" xfId="0" applyNumberFormat="1" applyFont="1" applyAlignment="1" applyProtection="1">
      <alignment horizontal="center"/>
      <protection/>
    </xf>
    <xf numFmtId="37" fontId="14" fillId="0" borderId="0" xfId="0" applyNumberFormat="1" applyFont="1" applyAlignment="1" applyProtection="1">
      <alignment horizontal="center"/>
      <protection/>
    </xf>
    <xf numFmtId="164" fontId="0" fillId="0" borderId="0" xfId="0" applyNumberFormat="1" applyFont="1" applyAlignment="1" applyProtection="1">
      <alignment horizontal="left"/>
      <protection/>
    </xf>
    <xf numFmtId="0" fontId="16" fillId="0" borderId="0" xfId="0" applyFont="1" applyAlignment="1">
      <alignment/>
    </xf>
    <xf numFmtId="37" fontId="17" fillId="0" borderId="0" xfId="0" applyNumberFormat="1" applyFont="1" applyAlignment="1" applyProtection="1">
      <alignment/>
      <protection/>
    </xf>
    <xf numFmtId="0" fontId="18" fillId="0" borderId="0" xfId="0" applyNumberFormat="1" applyFont="1" applyAlignment="1" applyProtection="1">
      <alignment horizontal="center"/>
      <protection/>
    </xf>
    <xf numFmtId="37" fontId="14" fillId="0" borderId="10" xfId="0" applyNumberFormat="1" applyFont="1" applyBorder="1" applyAlignment="1" applyProtection="1">
      <alignment horizontal="left"/>
      <protection/>
    </xf>
    <xf numFmtId="37" fontId="14" fillId="0" borderId="10" xfId="0" applyNumberFormat="1" applyFont="1" applyBorder="1" applyAlignment="1" applyProtection="1">
      <alignment horizontal="center"/>
      <protection/>
    </xf>
    <xf numFmtId="0" fontId="16"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19" fillId="0" borderId="0" xfId="0" applyNumberFormat="1" applyFont="1" applyBorder="1" applyAlignment="1" applyProtection="1">
      <alignment horizontal="left"/>
      <protection/>
    </xf>
    <xf numFmtId="37" fontId="15" fillId="0" borderId="0" xfId="0" applyNumberFormat="1" applyFont="1" applyFill="1" applyBorder="1" applyAlignment="1" applyProtection="1">
      <alignment/>
      <protection/>
    </xf>
    <xf numFmtId="37" fontId="15" fillId="0" borderId="0" xfId="0" applyNumberFormat="1" applyFont="1" applyBorder="1" applyAlignment="1" applyProtection="1">
      <alignment horizontal="left"/>
      <protection/>
    </xf>
    <xf numFmtId="41" fontId="0" fillId="0" borderId="0" xfId="0" applyNumberFormat="1" applyFont="1" applyBorder="1" applyAlignment="1" applyProtection="1">
      <alignment/>
      <protection/>
    </xf>
    <xf numFmtId="37" fontId="15" fillId="0" borderId="11" xfId="0" applyNumberFormat="1" applyFont="1" applyBorder="1" applyAlignment="1" applyProtection="1">
      <alignment horizontal="left"/>
      <protection/>
    </xf>
    <xf numFmtId="41" fontId="0" fillId="0" borderId="12" xfId="0" applyNumberFormat="1" applyFont="1" applyBorder="1" applyAlignment="1" applyProtection="1">
      <alignment/>
      <protection/>
    </xf>
    <xf numFmtId="0" fontId="14" fillId="0" borderId="0" xfId="0" applyFont="1" applyAlignment="1">
      <alignment/>
    </xf>
    <xf numFmtId="164" fontId="0" fillId="0" borderId="0" xfId="0" applyNumberFormat="1" applyFont="1" applyAlignment="1" applyProtection="1">
      <alignment horizontal="center"/>
      <protection/>
    </xf>
    <xf numFmtId="164" fontId="0" fillId="0" borderId="10" xfId="0" applyNumberFormat="1" applyFont="1" applyBorder="1" applyAlignment="1" applyProtection="1">
      <alignment horizontal="center"/>
      <protection/>
    </xf>
    <xf numFmtId="0" fontId="0" fillId="0" borderId="13" xfId="0" applyBorder="1" applyAlignment="1">
      <alignment/>
    </xf>
    <xf numFmtId="9" fontId="15" fillId="0" borderId="14" xfId="60" applyFont="1" applyFill="1" applyBorder="1" applyAlignment="1" applyProtection="1">
      <alignment/>
      <protection/>
    </xf>
    <xf numFmtId="9" fontId="0" fillId="0" borderId="15" xfId="60" applyFont="1" applyFill="1" applyBorder="1" applyAlignment="1" applyProtection="1">
      <alignment/>
      <protection/>
    </xf>
    <xf numFmtId="9" fontId="0" fillId="0" borderId="16" xfId="60" applyFont="1" applyFill="1" applyBorder="1" applyAlignment="1" applyProtection="1">
      <alignment/>
      <protection/>
    </xf>
    <xf numFmtId="9" fontId="15" fillId="0" borderId="17" xfId="60" applyFont="1" applyFill="1" applyBorder="1" applyAlignment="1" applyProtection="1">
      <alignment/>
      <protection/>
    </xf>
    <xf numFmtId="9" fontId="0" fillId="0" borderId="0" xfId="60" applyFont="1" applyFill="1" applyBorder="1" applyAlignment="1" applyProtection="1">
      <alignment/>
      <protection/>
    </xf>
    <xf numFmtId="9" fontId="0" fillId="0" borderId="18" xfId="60" applyFont="1" applyFill="1" applyBorder="1" applyAlignment="1" applyProtection="1">
      <alignment/>
      <protection/>
    </xf>
    <xf numFmtId="0" fontId="0" fillId="0" borderId="11" xfId="0" applyBorder="1" applyAlignment="1">
      <alignment/>
    </xf>
    <xf numFmtId="168" fontId="15" fillId="0" borderId="0" xfId="42" applyNumberFormat="1" applyFont="1" applyFill="1" applyBorder="1" applyAlignment="1" applyProtection="1">
      <alignment/>
      <protection/>
    </xf>
    <xf numFmtId="37" fontId="0" fillId="0" borderId="0" xfId="0" applyNumberFormat="1" applyFont="1" applyBorder="1" applyAlignment="1" applyProtection="1">
      <alignment horizontal="left"/>
      <protection/>
    </xf>
    <xf numFmtId="37" fontId="14" fillId="0" borderId="0" xfId="0" applyNumberFormat="1" applyFont="1" applyBorder="1" applyAlignment="1" applyProtection="1">
      <alignment horizontal="left"/>
      <protection/>
    </xf>
    <xf numFmtId="168" fontId="0" fillId="0" borderId="14" xfId="42" applyNumberFormat="1" applyFont="1" applyFill="1" applyBorder="1" applyAlignment="1" applyProtection="1">
      <alignment/>
      <protection/>
    </xf>
    <xf numFmtId="168" fontId="0" fillId="0" borderId="15" xfId="42" applyNumberFormat="1" applyFont="1" applyFill="1" applyBorder="1" applyAlignment="1" applyProtection="1">
      <alignment/>
      <protection/>
    </xf>
    <xf numFmtId="168" fontId="0" fillId="0" borderId="16" xfId="42" applyNumberFormat="1" applyFont="1" applyFill="1" applyBorder="1" applyAlignment="1" applyProtection="1">
      <alignment/>
      <protection/>
    </xf>
    <xf numFmtId="168" fontId="0" fillId="0" borderId="17" xfId="42" applyNumberFormat="1" applyFont="1" applyFill="1" applyBorder="1" applyAlignment="1" applyProtection="1">
      <alignment/>
      <protection/>
    </xf>
    <xf numFmtId="168" fontId="0" fillId="0" borderId="0" xfId="42" applyNumberFormat="1" applyFont="1" applyFill="1" applyBorder="1" applyAlignment="1" applyProtection="1">
      <alignment/>
      <protection/>
    </xf>
    <xf numFmtId="168" fontId="0" fillId="0" borderId="18" xfId="42" applyNumberFormat="1" applyFont="1" applyFill="1" applyBorder="1" applyAlignment="1" applyProtection="1">
      <alignment/>
      <protection/>
    </xf>
    <xf numFmtId="168" fontId="0" fillId="0" borderId="12" xfId="42" applyNumberFormat="1" applyFont="1" applyFill="1" applyBorder="1" applyAlignment="1" applyProtection="1">
      <alignment/>
      <protection/>
    </xf>
    <xf numFmtId="168" fontId="0" fillId="0" borderId="11" xfId="42" applyNumberFormat="1" applyFont="1" applyFill="1" applyBorder="1" applyAlignment="1" applyProtection="1">
      <alignment/>
      <protection/>
    </xf>
    <xf numFmtId="168" fontId="0" fillId="0" borderId="13" xfId="42" applyNumberFormat="1" applyFont="1" applyFill="1" applyBorder="1" applyAlignment="1" applyProtection="1">
      <alignment/>
      <protection/>
    </xf>
    <xf numFmtId="37" fontId="0" fillId="0" borderId="11" xfId="0" applyNumberFormat="1" applyFont="1" applyBorder="1" applyAlignment="1" applyProtection="1">
      <alignment horizontal="left"/>
      <protection/>
    </xf>
    <xf numFmtId="37" fontId="0" fillId="0" borderId="11" xfId="0" applyNumberFormat="1" applyFont="1" applyBorder="1" applyAlignment="1" applyProtection="1">
      <alignment/>
      <protection/>
    </xf>
    <xf numFmtId="164" fontId="0" fillId="0" borderId="0" xfId="0" applyNumberFormat="1" applyFont="1" applyAlignment="1" applyProtection="1">
      <alignment horizontal="right"/>
      <protection/>
    </xf>
    <xf numFmtId="168" fontId="15" fillId="0" borderId="0" xfId="42" applyNumberFormat="1" applyFont="1" applyBorder="1" applyAlignment="1">
      <alignment/>
    </xf>
    <xf numFmtId="168" fontId="15" fillId="0" borderId="11" xfId="42" applyNumberFormat="1" applyFont="1" applyFill="1" applyBorder="1" applyAlignment="1" applyProtection="1">
      <alignment/>
      <protection/>
    </xf>
    <xf numFmtId="0" fontId="0" fillId="0" borderId="18" xfId="0" applyBorder="1" applyAlignment="1">
      <alignment/>
    </xf>
    <xf numFmtId="0" fontId="22" fillId="0" borderId="0" xfId="0" applyFont="1" applyBorder="1" applyAlignment="1">
      <alignment/>
    </xf>
    <xf numFmtId="164" fontId="14" fillId="0" borderId="0" xfId="0" applyNumberFormat="1" applyFont="1" applyAlignment="1" applyProtection="1">
      <alignment horizontal="center"/>
      <protection/>
    </xf>
    <xf numFmtId="164" fontId="18" fillId="0" borderId="0" xfId="0" applyNumberFormat="1" applyFont="1" applyAlignment="1" applyProtection="1">
      <alignment horizontal="left"/>
      <protection/>
    </xf>
    <xf numFmtId="0" fontId="14" fillId="0" borderId="10" xfId="0" applyNumberFormat="1" applyFont="1" applyBorder="1" applyAlignment="1" applyProtection="1">
      <alignment horizontal="center"/>
      <protection/>
    </xf>
    <xf numFmtId="0" fontId="18" fillId="0" borderId="10" xfId="42" applyNumberFormat="1" applyFont="1" applyBorder="1" applyAlignment="1" applyProtection="1">
      <alignment horizontal="center"/>
      <protection/>
    </xf>
    <xf numFmtId="37" fontId="18" fillId="0" borderId="0" xfId="0" applyNumberFormat="1" applyFont="1" applyBorder="1" applyAlignment="1" applyProtection="1">
      <alignment horizontal="left"/>
      <protection/>
    </xf>
    <xf numFmtId="0" fontId="18" fillId="0" borderId="11" xfId="0" applyFont="1" applyBorder="1" applyAlignment="1">
      <alignment horizontal="center"/>
    </xf>
    <xf numFmtId="164" fontId="14" fillId="0" borderId="10" xfId="0" applyNumberFormat="1" applyFont="1" applyBorder="1" applyAlignment="1" applyProtection="1">
      <alignment horizontal="center"/>
      <protection/>
    </xf>
    <xf numFmtId="0" fontId="19" fillId="0" borderId="0" xfId="0" applyFont="1" applyAlignment="1">
      <alignment horizontal="centerContinuous"/>
    </xf>
    <xf numFmtId="168" fontId="15" fillId="0" borderId="14" xfId="42" applyNumberFormat="1" applyFont="1" applyFill="1" applyBorder="1" applyAlignment="1" applyProtection="1">
      <alignment/>
      <protection/>
    </xf>
    <xf numFmtId="168" fontId="15" fillId="0" borderId="15" xfId="42" applyNumberFormat="1" applyFont="1" applyFill="1" applyBorder="1" applyAlignment="1" applyProtection="1">
      <alignment/>
      <protection/>
    </xf>
    <xf numFmtId="168" fontId="15" fillId="0" borderId="16" xfId="42" applyNumberFormat="1" applyFont="1" applyFill="1" applyBorder="1" applyAlignment="1" applyProtection="1">
      <alignment/>
      <protection/>
    </xf>
    <xf numFmtId="168" fontId="15" fillId="0" borderId="17" xfId="42" applyNumberFormat="1" applyFont="1" applyFill="1" applyBorder="1" applyAlignment="1" applyProtection="1">
      <alignment/>
      <protection/>
    </xf>
    <xf numFmtId="168" fontId="15" fillId="0" borderId="18" xfId="42" applyNumberFormat="1" applyFont="1" applyFill="1" applyBorder="1" applyAlignment="1" applyProtection="1">
      <alignment/>
      <protection/>
    </xf>
    <xf numFmtId="168" fontId="15" fillId="0" borderId="12" xfId="42" applyNumberFormat="1" applyFont="1" applyFill="1" applyBorder="1" applyAlignment="1" applyProtection="1">
      <alignment/>
      <protection/>
    </xf>
    <xf numFmtId="41" fontId="15" fillId="0" borderId="14" xfId="0" applyNumberFormat="1" applyFont="1" applyFill="1" applyBorder="1" applyAlignment="1" applyProtection="1">
      <alignment/>
      <protection/>
    </xf>
    <xf numFmtId="41" fontId="15" fillId="0" borderId="15" xfId="0" applyNumberFormat="1" applyFont="1" applyFill="1" applyBorder="1" applyAlignment="1" applyProtection="1">
      <alignment/>
      <protection/>
    </xf>
    <xf numFmtId="41" fontId="15" fillId="0" borderId="16" xfId="0" applyNumberFormat="1" applyFont="1" applyFill="1" applyBorder="1" applyAlignment="1" applyProtection="1">
      <alignment/>
      <protection/>
    </xf>
    <xf numFmtId="41" fontId="15" fillId="0" borderId="17" xfId="0" applyNumberFormat="1" applyFont="1" applyFill="1" applyBorder="1" applyAlignment="1" applyProtection="1">
      <alignment/>
      <protection/>
    </xf>
    <xf numFmtId="41" fontId="15" fillId="0" borderId="0" xfId="0" applyNumberFormat="1" applyFont="1" applyFill="1" applyBorder="1" applyAlignment="1" applyProtection="1">
      <alignment/>
      <protection/>
    </xf>
    <xf numFmtId="41" fontId="15" fillId="0" borderId="18" xfId="0" applyNumberFormat="1" applyFont="1" applyFill="1" applyBorder="1" applyAlignment="1" applyProtection="1">
      <alignment/>
      <protection/>
    </xf>
    <xf numFmtId="41" fontId="15" fillId="0" borderId="12" xfId="0" applyNumberFormat="1" applyFont="1" applyFill="1" applyBorder="1" applyAlignment="1" applyProtection="1">
      <alignment/>
      <protection/>
    </xf>
    <xf numFmtId="41" fontId="15" fillId="0" borderId="11" xfId="0" applyNumberFormat="1" applyFont="1" applyFill="1" applyBorder="1" applyAlignment="1" applyProtection="1">
      <alignment/>
      <protection/>
    </xf>
    <xf numFmtId="41" fontId="0" fillId="0" borderId="11" xfId="0" applyNumberFormat="1" applyFont="1" applyBorder="1" applyAlignment="1" applyProtection="1">
      <alignment/>
      <protection/>
    </xf>
    <xf numFmtId="41" fontId="15" fillId="0" borderId="13" xfId="0" applyNumberFormat="1" applyFont="1" applyFill="1" applyBorder="1" applyAlignment="1" applyProtection="1">
      <alignment/>
      <protection/>
    </xf>
    <xf numFmtId="37" fontId="10" fillId="0" borderId="0" xfId="0" applyNumberFormat="1" applyFont="1" applyBorder="1" applyAlignment="1" applyProtection="1">
      <alignment horizontal="left"/>
      <protection/>
    </xf>
    <xf numFmtId="9" fontId="0" fillId="0" borderId="0" xfId="60" applyFont="1" applyBorder="1" applyAlignment="1" applyProtection="1">
      <alignment/>
      <protection/>
    </xf>
    <xf numFmtId="173" fontId="15" fillId="0" borderId="0" xfId="60" applyNumberFormat="1" applyFont="1" applyBorder="1" applyAlignment="1" applyProtection="1">
      <alignment/>
      <protection/>
    </xf>
    <xf numFmtId="168" fontId="15" fillId="0" borderId="0" xfId="42" applyNumberFormat="1" applyFont="1" applyBorder="1" applyAlignment="1" applyProtection="1">
      <alignment/>
      <protection/>
    </xf>
    <xf numFmtId="37" fontId="23" fillId="0" borderId="0" xfId="0" applyNumberFormat="1" applyFont="1" applyFill="1" applyBorder="1" applyAlignment="1" applyProtection="1">
      <alignment/>
      <protection/>
    </xf>
    <xf numFmtId="168" fontId="15" fillId="0" borderId="13" xfId="42" applyNumberFormat="1" applyFont="1" applyFill="1" applyBorder="1" applyAlignment="1" applyProtection="1">
      <alignment/>
      <protection/>
    </xf>
    <xf numFmtId="37" fontId="9" fillId="0" borderId="11" xfId="0" applyNumberFormat="1" applyFont="1" applyBorder="1" applyAlignment="1" applyProtection="1">
      <alignment horizontal="left"/>
      <protection/>
    </xf>
    <xf numFmtId="167" fontId="0" fillId="0" borderId="0" xfId="42" applyNumberFormat="1" applyFont="1" applyBorder="1" applyAlignment="1" applyProtection="1">
      <alignment/>
      <protection/>
    </xf>
    <xf numFmtId="167" fontId="15" fillId="0" borderId="0" xfId="42" applyNumberFormat="1" applyFont="1" applyFill="1" applyBorder="1" applyAlignment="1" applyProtection="1">
      <alignment/>
      <protection/>
    </xf>
    <xf numFmtId="168" fontId="0" fillId="0" borderId="0" xfId="42" applyNumberFormat="1" applyFont="1" applyBorder="1" applyAlignment="1" applyProtection="1">
      <alignment/>
      <protection/>
    </xf>
    <xf numFmtId="167" fontId="0" fillId="0" borderId="19" xfId="42" applyNumberFormat="1" applyFont="1" applyFill="1" applyBorder="1" applyAlignment="1" applyProtection="1">
      <alignment/>
      <protection/>
    </xf>
    <xf numFmtId="167" fontId="0" fillId="0" borderId="20" xfId="42" applyNumberFormat="1" applyFont="1" applyFill="1" applyBorder="1" applyAlignment="1" applyProtection="1">
      <alignment/>
      <protection/>
    </xf>
    <xf numFmtId="167" fontId="0" fillId="0" borderId="21" xfId="42" applyNumberFormat="1" applyFont="1" applyFill="1" applyBorder="1" applyAlignment="1" applyProtection="1">
      <alignment/>
      <protection/>
    </xf>
    <xf numFmtId="167" fontId="15" fillId="0" borderId="17" xfId="42" applyNumberFormat="1" applyFont="1" applyFill="1" applyBorder="1" applyAlignment="1" applyProtection="1">
      <alignment/>
      <protection/>
    </xf>
    <xf numFmtId="167" fontId="15" fillId="0" borderId="22" xfId="42" applyNumberFormat="1" applyFont="1" applyFill="1" applyBorder="1" applyAlignment="1" applyProtection="1">
      <alignment/>
      <protection/>
    </xf>
    <xf numFmtId="167" fontId="15" fillId="0" borderId="18" xfId="42" applyNumberFormat="1" applyFont="1" applyFill="1" applyBorder="1" applyAlignment="1" applyProtection="1">
      <alignment/>
      <protection/>
    </xf>
    <xf numFmtId="167" fontId="15" fillId="0" borderId="16" xfId="42" applyNumberFormat="1" applyFont="1" applyFill="1" applyBorder="1" applyAlignment="1" applyProtection="1">
      <alignment/>
      <protection/>
    </xf>
    <xf numFmtId="168" fontId="0" fillId="0" borderId="12" xfId="42" applyNumberFormat="1" applyFont="1" applyBorder="1" applyAlignment="1" applyProtection="1">
      <alignment/>
      <protection/>
    </xf>
    <xf numFmtId="168" fontId="0" fillId="0" borderId="19" xfId="42" applyNumberFormat="1" applyFont="1" applyFill="1" applyBorder="1" applyAlignment="1" applyProtection="1">
      <alignment/>
      <protection/>
    </xf>
    <xf numFmtId="168" fontId="0" fillId="0" borderId="20" xfId="42" applyNumberFormat="1" applyFont="1" applyFill="1" applyBorder="1" applyAlignment="1" applyProtection="1">
      <alignment/>
      <protection/>
    </xf>
    <xf numFmtId="168" fontId="0" fillId="0" borderId="21" xfId="42" applyNumberFormat="1" applyFont="1" applyFill="1" applyBorder="1" applyAlignment="1" applyProtection="1">
      <alignment/>
      <protection/>
    </xf>
    <xf numFmtId="164" fontId="13" fillId="0" borderId="0" xfId="0" applyNumberFormat="1" applyFont="1" applyAlignment="1" applyProtection="1">
      <alignment/>
      <protection/>
    </xf>
    <xf numFmtId="37" fontId="13" fillId="0" borderId="10" xfId="0" applyNumberFormat="1" applyFont="1" applyBorder="1" applyAlignment="1" applyProtection="1">
      <alignment horizontal="left"/>
      <protection/>
    </xf>
    <xf numFmtId="37" fontId="1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168" fontId="15" fillId="0" borderId="15" xfId="42" applyNumberFormat="1" applyFont="1" applyBorder="1" applyAlignment="1">
      <alignment/>
    </xf>
    <xf numFmtId="168" fontId="0" fillId="0" borderId="11" xfId="42" applyNumberFormat="1" applyFont="1" applyBorder="1" applyAlignment="1" applyProtection="1">
      <alignment/>
      <protection/>
    </xf>
    <xf numFmtId="164" fontId="0" fillId="0" borderId="0" xfId="57" applyNumberFormat="1" applyFont="1" applyProtection="1">
      <alignment/>
      <protection/>
    </xf>
    <xf numFmtId="37" fontId="0" fillId="0" borderId="0" xfId="57" applyNumberFormat="1" applyFont="1" applyProtection="1">
      <alignment/>
      <protection/>
    </xf>
    <xf numFmtId="164" fontId="0" fillId="0" borderId="0" xfId="57" applyFont="1">
      <alignment/>
      <protection/>
    </xf>
    <xf numFmtId="164" fontId="12" fillId="0" borderId="0" xfId="57" applyNumberFormat="1" applyFont="1" applyAlignment="1" applyProtection="1">
      <alignment horizontal="right"/>
      <protection/>
    </xf>
    <xf numFmtId="164" fontId="13" fillId="0" borderId="0" xfId="57" applyNumberFormat="1" applyFont="1" applyAlignment="1" applyProtection="1">
      <alignment horizontal="left"/>
      <protection/>
    </xf>
    <xf numFmtId="37" fontId="9" fillId="0" borderId="0" xfId="57" applyNumberFormat="1" applyFont="1" applyProtection="1">
      <alignment/>
      <protection/>
    </xf>
    <xf numFmtId="164" fontId="14" fillId="0" borderId="0" xfId="57" applyNumberFormat="1" applyFont="1" applyAlignment="1" applyProtection="1">
      <alignment horizontal="left"/>
      <protection/>
    </xf>
    <xf numFmtId="164" fontId="0" fillId="0" borderId="0" xfId="57" applyNumberFormat="1" applyFont="1" applyAlignment="1" applyProtection="1">
      <alignment horizontal="right"/>
      <protection/>
    </xf>
    <xf numFmtId="164" fontId="0" fillId="0" borderId="0" xfId="57" applyFont="1" applyAlignment="1">
      <alignment horizontal="right"/>
      <protection/>
    </xf>
    <xf numFmtId="0" fontId="14" fillId="0" borderId="10" xfId="0" applyFont="1" applyBorder="1" applyAlignment="1">
      <alignment horizontal="right"/>
    </xf>
    <xf numFmtId="0" fontId="0" fillId="0" borderId="0" xfId="57" applyNumberFormat="1" applyFont="1" applyAlignment="1">
      <alignment horizontal="right"/>
      <protection/>
    </xf>
    <xf numFmtId="164" fontId="0" fillId="0" borderId="0" xfId="57" applyNumberFormat="1" applyFont="1" applyAlignment="1" applyProtection="1">
      <alignment horizontal="left"/>
      <protection/>
    </xf>
    <xf numFmtId="41" fontId="0" fillId="0" borderId="0" xfId="57" applyNumberFormat="1" applyFont="1" applyProtection="1">
      <alignment/>
      <protection/>
    </xf>
    <xf numFmtId="41" fontId="0" fillId="0" borderId="0" xfId="42" applyNumberFormat="1" applyFont="1" applyAlignment="1" applyProtection="1">
      <alignment/>
      <protection/>
    </xf>
    <xf numFmtId="164" fontId="12" fillId="0" borderId="0" xfId="57" applyNumberFormat="1" applyFont="1" applyAlignment="1" applyProtection="1">
      <alignment horizontal="left"/>
      <protection/>
    </xf>
    <xf numFmtId="182" fontId="0" fillId="0" borderId="0" xfId="44" applyNumberFormat="1" applyFont="1" applyAlignment="1" applyProtection="1">
      <alignment/>
      <protection/>
    </xf>
    <xf numFmtId="173" fontId="15" fillId="0" borderId="0" xfId="60" applyNumberFormat="1" applyFont="1" applyAlignment="1" applyProtection="1">
      <alignment/>
      <protection/>
    </xf>
    <xf numFmtId="164" fontId="0" fillId="0" borderId="11" xfId="57" applyNumberFormat="1" applyFont="1" applyBorder="1" applyAlignment="1" applyProtection="1">
      <alignment horizontal="left"/>
      <protection/>
    </xf>
    <xf numFmtId="164" fontId="0" fillId="0" borderId="11" xfId="57" applyNumberFormat="1" applyFont="1" applyBorder="1" applyProtection="1">
      <alignment/>
      <protection/>
    </xf>
    <xf numFmtId="41" fontId="0" fillId="0" borderId="11" xfId="57" applyNumberFormat="1" applyFont="1" applyBorder="1" applyProtection="1">
      <alignment/>
      <protection/>
    </xf>
    <xf numFmtId="164" fontId="21" fillId="0" borderId="0" xfId="57" applyNumberFormat="1" applyFont="1" applyAlignment="1" applyProtection="1">
      <alignment horizontal="left"/>
      <protection/>
    </xf>
    <xf numFmtId="9" fontId="15" fillId="0" borderId="0" xfId="60" applyFont="1" applyFill="1" applyBorder="1" applyAlignment="1" applyProtection="1">
      <alignment/>
      <protection/>
    </xf>
    <xf numFmtId="9" fontId="15" fillId="0" borderId="12" xfId="60" applyFont="1" applyFill="1" applyBorder="1" applyAlignment="1" applyProtection="1">
      <alignment/>
      <protection/>
    </xf>
    <xf numFmtId="9" fontId="0" fillId="0" borderId="11" xfId="60" applyFont="1" applyFill="1" applyBorder="1" applyAlignment="1" applyProtection="1">
      <alignment/>
      <protection/>
    </xf>
    <xf numFmtId="9" fontId="0" fillId="0" borderId="13" xfId="60" applyFont="1" applyFill="1" applyBorder="1" applyAlignment="1" applyProtection="1">
      <alignment/>
      <protection/>
    </xf>
    <xf numFmtId="41" fontId="15" fillId="0" borderId="0" xfId="42" applyNumberFormat="1" applyFont="1" applyFill="1" applyBorder="1" applyAlignment="1" applyProtection="1">
      <alignment/>
      <protection/>
    </xf>
    <xf numFmtId="41" fontId="15" fillId="0" borderId="19" xfId="42" applyNumberFormat="1" applyFont="1" applyFill="1" applyBorder="1" applyAlignment="1" applyProtection="1">
      <alignment/>
      <protection/>
    </xf>
    <xf numFmtId="41" fontId="15" fillId="0" borderId="20" xfId="42" applyNumberFormat="1" applyFont="1" applyFill="1" applyBorder="1" applyAlignment="1" applyProtection="1">
      <alignment/>
      <protection/>
    </xf>
    <xf numFmtId="41" fontId="15" fillId="0" borderId="21" xfId="42" applyNumberFormat="1" applyFont="1" applyFill="1" applyBorder="1" applyAlignment="1" applyProtection="1">
      <alignment/>
      <protection/>
    </xf>
    <xf numFmtId="9" fontId="15" fillId="0" borderId="0" xfId="57" applyNumberFormat="1" applyFont="1" applyProtection="1">
      <alignment/>
      <protection/>
    </xf>
    <xf numFmtId="41" fontId="0" fillId="0" borderId="0" xfId="0" applyNumberFormat="1" applyBorder="1" applyAlignment="1">
      <alignment/>
    </xf>
    <xf numFmtId="41" fontId="15" fillId="0" borderId="0" xfId="57" applyNumberFormat="1" applyFont="1" applyProtection="1">
      <alignment/>
      <protection/>
    </xf>
    <xf numFmtId="41" fontId="15" fillId="0" borderId="11" xfId="57" applyNumberFormat="1" applyFont="1" applyBorder="1" applyProtection="1">
      <alignment/>
      <protection/>
    </xf>
    <xf numFmtId="37" fontId="14" fillId="0" borderId="19" xfId="0" applyNumberFormat="1" applyFont="1" applyBorder="1" applyAlignment="1" applyProtection="1">
      <alignment horizontal="left"/>
      <protection/>
    </xf>
    <xf numFmtId="38" fontId="0" fillId="0" borderId="20"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38" fontId="0" fillId="0" borderId="12" xfId="0" applyNumberFormat="1" applyFont="1" applyBorder="1" applyAlignment="1" applyProtection="1">
      <alignment/>
      <protection/>
    </xf>
    <xf numFmtId="0" fontId="0" fillId="0" borderId="19" xfId="0" applyBorder="1" applyAlignment="1">
      <alignment/>
    </xf>
    <xf numFmtId="0" fontId="0" fillId="0" borderId="20" xfId="0" applyBorder="1" applyAlignment="1">
      <alignment/>
    </xf>
    <xf numFmtId="41" fontId="0" fillId="0" borderId="20" xfId="0" applyNumberFormat="1" applyBorder="1" applyAlignment="1">
      <alignment/>
    </xf>
    <xf numFmtId="41" fontId="0" fillId="0" borderId="21" xfId="0" applyNumberFormat="1" applyBorder="1" applyAlignment="1">
      <alignment/>
    </xf>
    <xf numFmtId="0" fontId="0" fillId="0" borderId="0" xfId="0" applyFont="1" applyAlignment="1">
      <alignment/>
    </xf>
    <xf numFmtId="0" fontId="0" fillId="0" borderId="18" xfId="0" applyFont="1" applyBorder="1" applyAlignment="1">
      <alignment/>
    </xf>
    <xf numFmtId="41" fontId="0" fillId="0" borderId="12" xfId="0" applyNumberFormat="1" applyFont="1" applyBorder="1" applyAlignment="1">
      <alignment/>
    </xf>
    <xf numFmtId="41" fontId="0" fillId="0" borderId="11" xfId="0" applyNumberFormat="1" applyFont="1" applyBorder="1" applyAlignment="1">
      <alignment/>
    </xf>
    <xf numFmtId="41" fontId="0" fillId="0" borderId="13" xfId="0" applyNumberFormat="1" applyFont="1" applyBorder="1" applyAlignment="1">
      <alignment/>
    </xf>
    <xf numFmtId="41" fontId="0" fillId="0" borderId="17" xfId="0" applyNumberFormat="1" applyFont="1" applyBorder="1" applyAlignment="1">
      <alignment/>
    </xf>
    <xf numFmtId="0" fontId="0" fillId="0" borderId="11" xfId="0" applyFont="1" applyBorder="1" applyAlignment="1">
      <alignment/>
    </xf>
    <xf numFmtId="0" fontId="0" fillId="0" borderId="0" xfId="0" applyFont="1" applyBorder="1" applyAlignment="1">
      <alignment/>
    </xf>
    <xf numFmtId="37" fontId="14" fillId="0" borderId="0" xfId="57" applyNumberFormat="1" applyFont="1" applyProtection="1">
      <alignment/>
      <protection/>
    </xf>
    <xf numFmtId="0" fontId="14" fillId="0" borderId="0" xfId="0" applyNumberFormat="1" applyFont="1" applyAlignment="1" applyProtection="1">
      <alignment horizontal="center"/>
      <protection/>
    </xf>
    <xf numFmtId="41" fontId="0" fillId="0" borderId="23" xfId="0" applyNumberFormat="1" applyFont="1" applyBorder="1" applyAlignment="1" applyProtection="1">
      <alignment/>
      <protection/>
    </xf>
    <xf numFmtId="41" fontId="0" fillId="0" borderId="0" xfId="0" applyNumberFormat="1" applyFont="1" applyBorder="1" applyAlignment="1">
      <alignment/>
    </xf>
    <xf numFmtId="164" fontId="15" fillId="0" borderId="0" xfId="57" applyNumberFormat="1" applyFont="1" applyAlignment="1" applyProtection="1">
      <alignment horizontal="left"/>
      <protection/>
    </xf>
    <xf numFmtId="164" fontId="15" fillId="0" borderId="0" xfId="57" applyFont="1">
      <alignment/>
      <protection/>
    </xf>
    <xf numFmtId="41" fontId="0" fillId="0" borderId="11" xfId="0" applyNumberFormat="1" applyBorder="1" applyAlignment="1">
      <alignment/>
    </xf>
    <xf numFmtId="0" fontId="14" fillId="0" borderId="14" xfId="0" applyFont="1" applyBorder="1" applyAlignment="1">
      <alignment/>
    </xf>
    <xf numFmtId="37" fontId="14" fillId="0" borderId="14" xfId="0" applyNumberFormat="1" applyFont="1" applyBorder="1" applyAlignment="1" applyProtection="1">
      <alignment horizontal="left"/>
      <protection/>
    </xf>
    <xf numFmtId="41" fontId="0" fillId="0" borderId="17" xfId="0" applyNumberFormat="1" applyFont="1" applyBorder="1" applyAlignment="1" applyProtection="1">
      <alignment/>
      <protection/>
    </xf>
    <xf numFmtId="41" fontId="0" fillId="0" borderId="18" xfId="0" applyNumberFormat="1" applyFont="1" applyBorder="1" applyAlignment="1" applyProtection="1">
      <alignment/>
      <protection/>
    </xf>
    <xf numFmtId="0" fontId="41" fillId="33" borderId="0" xfId="0" applyFont="1" applyFill="1" applyBorder="1" applyAlignment="1">
      <alignment horizontal="left"/>
    </xf>
    <xf numFmtId="164" fontId="41" fillId="33" borderId="24" xfId="0" applyNumberFormat="1" applyFont="1" applyFill="1" applyBorder="1" applyAlignment="1" applyProtection="1">
      <alignment horizontal="left"/>
      <protection/>
    </xf>
    <xf numFmtId="164" fontId="42" fillId="0" borderId="0" xfId="0" applyNumberFormat="1" applyFont="1" applyAlignment="1" applyProtection="1">
      <alignment horizontal="left"/>
      <protection/>
    </xf>
    <xf numFmtId="0" fontId="14" fillId="0" borderId="10" xfId="42" applyNumberFormat="1" applyFont="1" applyBorder="1" applyAlignment="1" applyProtection="1">
      <alignment horizontal="center"/>
      <protection/>
    </xf>
    <xf numFmtId="41" fontId="0" fillId="0" borderId="0"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23" xfId="0" applyNumberFormat="1" applyFont="1" applyFill="1" applyBorder="1" applyAlignment="1" applyProtection="1">
      <alignment/>
      <protection/>
    </xf>
    <xf numFmtId="0" fontId="14" fillId="0" borderId="0" xfId="0" applyNumberFormat="1" applyFont="1" applyBorder="1" applyAlignment="1" applyProtection="1">
      <alignment horizontal="center"/>
      <protection/>
    </xf>
    <xf numFmtId="41" fontId="0" fillId="0" borderId="19" xfId="60" applyNumberFormat="1" applyFont="1" applyFill="1" applyBorder="1" applyAlignment="1" applyProtection="1">
      <alignment/>
      <protection/>
    </xf>
    <xf numFmtId="41" fontId="0" fillId="0" borderId="20" xfId="60" applyNumberFormat="1" applyFont="1" applyFill="1" applyBorder="1" applyAlignment="1" applyProtection="1">
      <alignment/>
      <protection/>
    </xf>
    <xf numFmtId="41" fontId="0" fillId="0" borderId="21" xfId="60" applyNumberFormat="1" applyFont="1" applyFill="1" applyBorder="1" applyAlignment="1" applyProtection="1">
      <alignment/>
      <protection/>
    </xf>
    <xf numFmtId="41" fontId="0" fillId="0" borderId="0" xfId="57" applyNumberFormat="1" applyFont="1" applyBorder="1" applyProtection="1">
      <alignment/>
      <protection/>
    </xf>
    <xf numFmtId="167" fontId="0" fillId="0" borderId="11" xfId="42" applyNumberFormat="1" applyFont="1" applyBorder="1" applyAlignment="1" applyProtection="1">
      <alignment/>
      <protection/>
    </xf>
    <xf numFmtId="167" fontId="15" fillId="0" borderId="12" xfId="42" applyNumberFormat="1" applyFont="1" applyFill="1" applyBorder="1" applyAlignment="1" applyProtection="1">
      <alignment/>
      <protection/>
    </xf>
    <xf numFmtId="167" fontId="15" fillId="0" borderId="11" xfId="42" applyNumberFormat="1" applyFont="1" applyFill="1" applyBorder="1" applyAlignment="1" applyProtection="1">
      <alignment/>
      <protection/>
    </xf>
    <xf numFmtId="167" fontId="15" fillId="0" borderId="13" xfId="42" applyNumberFormat="1" applyFont="1" applyFill="1" applyBorder="1" applyAlignment="1" applyProtection="1">
      <alignment/>
      <protection/>
    </xf>
    <xf numFmtId="41" fontId="0" fillId="0" borderId="19" xfId="57" applyNumberFormat="1" applyFont="1" applyBorder="1" applyProtection="1">
      <alignment/>
      <protection/>
    </xf>
    <xf numFmtId="41" fontId="0" fillId="0" borderId="20" xfId="57" applyNumberFormat="1" applyFont="1" applyBorder="1" applyProtection="1">
      <alignment/>
      <protection/>
    </xf>
    <xf numFmtId="41" fontId="0" fillId="0" borderId="21" xfId="57" applyNumberFormat="1" applyFont="1" applyBorder="1" applyProtection="1">
      <alignment/>
      <protection/>
    </xf>
    <xf numFmtId="41" fontId="15" fillId="0" borderId="20" xfId="57" applyNumberFormat="1" applyFont="1" applyBorder="1" applyProtection="1">
      <alignment/>
      <protection/>
    </xf>
    <xf numFmtId="41" fontId="15" fillId="0" borderId="21" xfId="57" applyNumberFormat="1" applyFont="1" applyBorder="1" applyProtection="1">
      <alignment/>
      <protection/>
    </xf>
    <xf numFmtId="41" fontId="0" fillId="0" borderId="14" xfId="0" applyNumberFormat="1" applyFont="1" applyBorder="1" applyAlignment="1" applyProtection="1">
      <alignment horizontal="center"/>
      <protection/>
    </xf>
    <xf numFmtId="41" fontId="0" fillId="0" borderId="15" xfId="0" applyNumberFormat="1" applyFont="1" applyBorder="1" applyAlignment="1" applyProtection="1">
      <alignment horizontal="center"/>
      <protection/>
    </xf>
    <xf numFmtId="41" fontId="0" fillId="0" borderId="16" xfId="0" applyNumberFormat="1" applyFont="1" applyBorder="1" applyAlignment="1" applyProtection="1">
      <alignment horizontal="center"/>
      <protection/>
    </xf>
    <xf numFmtId="41" fontId="0" fillId="0" borderId="0" xfId="0" applyNumberFormat="1" applyFont="1" applyBorder="1" applyAlignment="1">
      <alignment/>
    </xf>
    <xf numFmtId="0" fontId="0" fillId="0" borderId="0" xfId="0" applyAlignment="1">
      <alignment/>
    </xf>
    <xf numFmtId="164" fontId="0" fillId="0" borderId="0" xfId="0" applyNumberFormat="1" applyFont="1" applyBorder="1" applyAlignment="1" applyProtection="1">
      <alignment horizontal="right"/>
      <protection/>
    </xf>
    <xf numFmtId="168" fontId="15" fillId="0" borderId="0" xfId="42" applyNumberFormat="1" applyFont="1" applyAlignment="1" applyProtection="1">
      <alignment/>
      <protection/>
    </xf>
    <xf numFmtId="164" fontId="15" fillId="0" borderId="0" xfId="57" applyNumberFormat="1" applyFont="1" applyBorder="1" applyAlignment="1" applyProtection="1">
      <alignment horizontal="left"/>
      <protection/>
    </xf>
    <xf numFmtId="164" fontId="0" fillId="0" borderId="0" xfId="57" applyNumberFormat="1" applyFont="1" applyBorder="1" applyProtection="1">
      <alignment/>
      <protection/>
    </xf>
    <xf numFmtId="41" fontId="15" fillId="0" borderId="0" xfId="57" applyNumberFormat="1" applyFont="1" applyBorder="1" applyProtection="1">
      <alignment/>
      <protection/>
    </xf>
    <xf numFmtId="164" fontId="0" fillId="0" borderId="15" xfId="57" applyNumberFormat="1" applyFont="1" applyBorder="1" applyAlignment="1" applyProtection="1">
      <alignment horizontal="left"/>
      <protection/>
    </xf>
    <xf numFmtId="164" fontId="0" fillId="0" borderId="15" xfId="57" applyNumberFormat="1" applyFont="1" applyBorder="1" applyProtection="1">
      <alignment/>
      <protection/>
    </xf>
    <xf numFmtId="41" fontId="0" fillId="0" borderId="15" xfId="57" applyNumberFormat="1" applyFont="1" applyBorder="1" applyProtection="1">
      <alignment/>
      <protection/>
    </xf>
    <xf numFmtId="38" fontId="0" fillId="0" borderId="14" xfId="0" applyNumberFormat="1" applyFont="1" applyFill="1" applyBorder="1" applyAlignment="1" applyProtection="1">
      <alignment/>
      <protection/>
    </xf>
    <xf numFmtId="38" fontId="0" fillId="0" borderId="15" xfId="0" applyNumberFormat="1" applyFont="1" applyFill="1" applyBorder="1" applyAlignment="1" applyProtection="1">
      <alignment/>
      <protection/>
    </xf>
    <xf numFmtId="38" fontId="0" fillId="0" borderId="16" xfId="0" applyNumberFormat="1" applyFont="1" applyFill="1" applyBorder="1" applyAlignment="1" applyProtection="1">
      <alignment/>
      <protection/>
    </xf>
    <xf numFmtId="38" fontId="0" fillId="0" borderId="0" xfId="0" applyNumberFormat="1" applyBorder="1" applyAlignment="1">
      <alignment/>
    </xf>
    <xf numFmtId="38" fontId="0" fillId="0" borderId="17" xfId="60" applyNumberFormat="1" applyFont="1" applyFill="1" applyBorder="1" applyAlignment="1" applyProtection="1">
      <alignment/>
      <protection/>
    </xf>
    <xf numFmtId="38" fontId="0" fillId="0" borderId="0" xfId="60" applyNumberFormat="1" applyFont="1" applyFill="1" applyBorder="1" applyAlignment="1" applyProtection="1">
      <alignment/>
      <protection/>
    </xf>
    <xf numFmtId="38" fontId="0" fillId="0" borderId="18" xfId="60" applyNumberFormat="1" applyFont="1" applyFill="1" applyBorder="1" applyAlignment="1" applyProtection="1">
      <alignment/>
      <protection/>
    </xf>
    <xf numFmtId="38" fontId="0" fillId="0" borderId="12" xfId="0" applyNumberFormat="1" applyFont="1" applyBorder="1" applyAlignment="1">
      <alignment/>
    </xf>
    <xf numFmtId="38" fontId="0" fillId="0" borderId="11" xfId="0" applyNumberFormat="1" applyFont="1" applyBorder="1" applyAlignment="1">
      <alignment/>
    </xf>
    <xf numFmtId="38" fontId="0" fillId="0" borderId="13" xfId="0" applyNumberFormat="1" applyFont="1" applyBorder="1" applyAlignment="1">
      <alignment/>
    </xf>
    <xf numFmtId="38" fontId="0" fillId="0" borderId="12" xfId="0" applyNumberFormat="1" applyBorder="1" applyAlignment="1">
      <alignment/>
    </xf>
    <xf numFmtId="38" fontId="0" fillId="0" borderId="19" xfId="0" applyNumberFormat="1" applyFont="1" applyBorder="1" applyAlignment="1">
      <alignment/>
    </xf>
    <xf numFmtId="38" fontId="0" fillId="0" borderId="20" xfId="0" applyNumberFormat="1" applyFont="1" applyBorder="1" applyAlignment="1">
      <alignment/>
    </xf>
    <xf numFmtId="38" fontId="0" fillId="0" borderId="21" xfId="0" applyNumberFormat="1" applyFont="1" applyBorder="1" applyAlignment="1">
      <alignment/>
    </xf>
    <xf numFmtId="38" fontId="0" fillId="0" borderId="17" xfId="0" applyNumberFormat="1" applyBorder="1" applyAlignment="1">
      <alignment/>
    </xf>
    <xf numFmtId="38" fontId="43" fillId="0" borderId="0" xfId="0" applyNumberFormat="1" applyFont="1" applyFill="1" applyBorder="1" applyAlignment="1" applyProtection="1">
      <alignment/>
      <protection/>
    </xf>
    <xf numFmtId="0" fontId="14" fillId="0" borderId="0" xfId="0" applyFont="1" applyBorder="1" applyAlignment="1">
      <alignment/>
    </xf>
    <xf numFmtId="38" fontId="0" fillId="0" borderId="0" xfId="0" applyNumberFormat="1" applyFont="1" applyBorder="1" applyAlignment="1">
      <alignment/>
    </xf>
    <xf numFmtId="0" fontId="92" fillId="2" borderId="12" xfId="0" applyFont="1" applyFill="1" applyBorder="1" applyAlignment="1">
      <alignment/>
    </xf>
    <xf numFmtId="38" fontId="93" fillId="2" borderId="11" xfId="0" applyNumberFormat="1" applyFont="1" applyFill="1" applyBorder="1" applyAlignment="1">
      <alignment/>
    </xf>
    <xf numFmtId="38" fontId="93" fillId="2" borderId="13" xfId="0" applyNumberFormat="1" applyFont="1" applyFill="1" applyBorder="1" applyAlignment="1">
      <alignment/>
    </xf>
    <xf numFmtId="37" fontId="44" fillId="0" borderId="0" xfId="0" applyNumberFormat="1" applyFont="1" applyBorder="1" applyAlignment="1" applyProtection="1">
      <alignment horizontal="left"/>
      <protection/>
    </xf>
    <xf numFmtId="38" fontId="0" fillId="0" borderId="15" xfId="0" applyNumberFormat="1" applyBorder="1" applyAlignment="1">
      <alignment/>
    </xf>
    <xf numFmtId="38" fontId="93" fillId="2" borderId="0" xfId="0" applyNumberFormat="1" applyFont="1" applyFill="1" applyBorder="1" applyAlignment="1">
      <alignment/>
    </xf>
    <xf numFmtId="0" fontId="92" fillId="2" borderId="17" xfId="0" applyFont="1" applyFill="1" applyBorder="1" applyAlignment="1">
      <alignment/>
    </xf>
    <xf numFmtId="38" fontId="93" fillId="2" borderId="18" xfId="0" applyNumberFormat="1" applyFont="1" applyFill="1" applyBorder="1" applyAlignment="1">
      <alignment/>
    </xf>
    <xf numFmtId="0" fontId="14" fillId="2" borderId="14" xfId="0" applyFont="1" applyFill="1" applyBorder="1" applyAlignment="1">
      <alignment/>
    </xf>
    <xf numFmtId="38" fontId="0" fillId="2" borderId="15" xfId="0" applyNumberFormat="1" applyFont="1" applyFill="1" applyBorder="1" applyAlignment="1">
      <alignment/>
    </xf>
    <xf numFmtId="38" fontId="0" fillId="2" borderId="16" xfId="0" applyNumberFormat="1" applyFont="1" applyFill="1" applyBorder="1" applyAlignment="1">
      <alignment/>
    </xf>
    <xf numFmtId="0" fontId="40" fillId="0" borderId="0" xfId="0" applyFont="1" applyAlignment="1">
      <alignment horizontal="center"/>
    </xf>
    <xf numFmtId="0" fontId="33" fillId="0" borderId="0" xfId="0" applyFont="1" applyAlignment="1">
      <alignment horizontal="center"/>
    </xf>
    <xf numFmtId="0" fontId="5"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xn4.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Headcount Growth</a:t>
            </a:r>
          </a:p>
        </c:rich>
      </c:tx>
      <c:layout>
        <c:manualLayout>
          <c:xMode val="factor"/>
          <c:yMode val="factor"/>
          <c:x val="-0.003"/>
          <c:y val="0"/>
        </c:manualLayout>
      </c:layout>
      <c:spPr>
        <a:noFill/>
        <a:ln>
          <a:noFill/>
        </a:ln>
      </c:spPr>
    </c:title>
    <c:plotArea>
      <c:layout>
        <c:manualLayout>
          <c:xMode val="edge"/>
          <c:yMode val="edge"/>
          <c:x val="0.057"/>
          <c:y val="0.26225"/>
          <c:w val="0.9355"/>
          <c:h val="0.56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'Operating Plan Summary'!$B$7:$M$7</c:f>
              <c:numCache/>
            </c:numRef>
          </c:val>
          <c:smooth val="1"/>
        </c:ser>
        <c:marker val="1"/>
        <c:axId val="1137044"/>
        <c:axId val="10233397"/>
      </c:lineChart>
      <c:catAx>
        <c:axId val="1137044"/>
        <c:scaling>
          <c:orientation val="minMax"/>
        </c:scaling>
        <c:axPos val="b"/>
        <c:title>
          <c:tx>
            <c:rich>
              <a:bodyPr vert="horz" rot="0" anchor="ctr"/>
              <a:lstStyle/>
              <a:p>
                <a:pPr algn="ctr">
                  <a:defRPr/>
                </a:pPr>
                <a:r>
                  <a:rPr lang="en-US" cap="none" sz="1475" b="1" i="0" u="none" baseline="0">
                    <a:solidFill>
                      <a:srgbClr val="000000"/>
                    </a:solidFill>
                    <a:latin typeface="Arial"/>
                    <a:ea typeface="Arial"/>
                    <a:cs typeface="Arial"/>
                  </a:rPr>
                  <a:t>Month</a:t>
                </a:r>
              </a:p>
            </c:rich>
          </c:tx>
          <c:layout>
            <c:manualLayout>
              <c:xMode val="factor"/>
              <c:yMode val="factor"/>
              <c:x val="-0.011"/>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0233397"/>
        <c:crosses val="autoZero"/>
        <c:auto val="1"/>
        <c:lblOffset val="100"/>
        <c:tickLblSkip val="1"/>
        <c:noMultiLvlLbl val="0"/>
      </c:catAx>
      <c:valAx>
        <c:axId val="10233397"/>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Number of Employees</a:t>
                </a:r>
              </a:p>
            </c:rich>
          </c:tx>
          <c:layout>
            <c:manualLayout>
              <c:xMode val="factor"/>
              <c:yMode val="factor"/>
              <c:x val="-0.006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137044"/>
        <c:crossesAt val="1"/>
        <c:crossBetween val="midCat"/>
        <c:dispUnits/>
        <c:majorUnit val="4"/>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Bank Balance - Year 1</a:t>
            </a:r>
          </a:p>
        </c:rich>
      </c:tx>
      <c:layout>
        <c:manualLayout>
          <c:xMode val="factor"/>
          <c:yMode val="factor"/>
          <c:x val="-0.0015"/>
          <c:y val="-0.0095"/>
        </c:manualLayout>
      </c:layout>
      <c:spPr>
        <a:noFill/>
        <a:ln w="3175">
          <a:noFill/>
        </a:ln>
      </c:spPr>
    </c:title>
    <c:plotArea>
      <c:layout>
        <c:manualLayout>
          <c:xMode val="edge"/>
          <c:yMode val="edge"/>
          <c:x val="-0.00275"/>
          <c:y val="0.117"/>
          <c:w val="0.9925"/>
          <c:h val="0.912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'Operating Plan Summary'!$B$41:$M$41</c:f>
              <c:numCache/>
            </c:numRef>
          </c:cat>
          <c:val>
            <c:numRef>
              <c:f>'Operating Plan Summary'!$B$52:$M$52</c:f>
              <c:numCache/>
            </c:numRef>
          </c:val>
          <c:smooth val="1"/>
        </c:ser>
        <c:marker val="1"/>
        <c:axId val="24991710"/>
        <c:axId val="23598799"/>
      </c:lineChart>
      <c:catAx>
        <c:axId val="249917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23598799"/>
        <c:crosses val="autoZero"/>
        <c:auto val="1"/>
        <c:lblOffset val="100"/>
        <c:tickLblSkip val="1"/>
        <c:noMultiLvlLbl val="0"/>
      </c:catAx>
      <c:valAx>
        <c:axId val="235987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249917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209550</xdr:rowOff>
    </xdr:from>
    <xdr:to>
      <xdr:col>8</xdr:col>
      <xdr:colOff>838200</xdr:colOff>
      <xdr:row>32</xdr:row>
      <xdr:rowOff>190500</xdr:rowOff>
    </xdr:to>
    <xdr:sp>
      <xdr:nvSpPr>
        <xdr:cNvPr id="1" name="Text Box 7"/>
        <xdr:cNvSpPr txBox="1">
          <a:spLocks noChangeArrowheads="1"/>
        </xdr:cNvSpPr>
      </xdr:nvSpPr>
      <xdr:spPr>
        <a:xfrm>
          <a:off x="133350" y="5762625"/>
          <a:ext cx="7124700" cy="186690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This operating plan is a strategic tool for management and for the use of familiarizing prospective investors with the forecasted operations of this company. This document does not purport to be exhaustive or to contain all the information a prospective investor may desire. This document is prepared to determine the resources required to supply operations for the periods indicated.  This document is a financial forecasting tool.  The data presented is not necessarily prepared in accordance with Generally Accepted Accounting Principles (GAAP).  No representation or warranty is made as to the accuracy, reliability or completeness of any of the information contained herein.   Nothing contained in this document is, or should be relied upon as, a promise or representation of future events or conditions. Recipients of this document agree that all information contained herein is of a confidential nature, that they will treat it in such confidential manner and that they will not, directly or indirectly, disclose or permit their agents or affiliates to disclose any of such information without the prior written consent of this company. Neither this document nor its delivery to any prospective investor shall constitute an offer to sell, or a solicitation of an offer to buy, any securities of this Corporation. Nor shall the receipt of this document be construed to indicate that there has not been any change in the affairs of the company.</a:t>
          </a:r>
        </a:p>
      </xdr:txBody>
    </xdr:sp>
    <xdr:clientData/>
  </xdr:twoCellAnchor>
  <xdr:twoCellAnchor>
    <xdr:from>
      <xdr:col>10</xdr:col>
      <xdr:colOff>647700</xdr:colOff>
      <xdr:row>13</xdr:row>
      <xdr:rowOff>9525</xdr:rowOff>
    </xdr:from>
    <xdr:to>
      <xdr:col>10</xdr:col>
      <xdr:colOff>2819400</xdr:colOff>
      <xdr:row>30</xdr:row>
      <xdr:rowOff>114300</xdr:rowOff>
    </xdr:to>
    <xdr:sp>
      <xdr:nvSpPr>
        <xdr:cNvPr id="2" name="Text 10"/>
        <xdr:cNvSpPr txBox="1">
          <a:spLocks noChangeArrowheads="1"/>
        </xdr:cNvSpPr>
      </xdr:nvSpPr>
      <xdr:spPr>
        <a:xfrm>
          <a:off x="8896350" y="3095625"/>
          <a:ext cx="2171700" cy="4000500"/>
        </a:xfrm>
        <a:prstGeom prst="rect">
          <a:avLst/>
        </a:prstGeom>
        <a:solidFill>
          <a:srgbClr val="FFFFFF"/>
        </a:solidFill>
        <a:ln w="9525" cmpd="sng">
          <a:noFill/>
        </a:ln>
      </xdr:spPr>
      <xdr:txBody>
        <a:bodyPr vertOverflow="clip" wrap="square" lIns="36576" tIns="27432" rIns="0" bIns="0"/>
        <a:p>
          <a:pPr algn="l">
            <a:defRPr/>
          </a:pPr>
          <a:r>
            <a:rPr lang="en-US" cap="none" sz="1400" b="1" i="0" u="sng" baseline="0">
              <a:solidFill>
                <a:srgbClr val="000000"/>
              </a:solidFill>
              <a:latin typeface="Arial MT"/>
              <a:ea typeface="Arial MT"/>
              <a:cs typeface="Arial MT"/>
            </a:rPr>
            <a:t>Table of Contents</a:t>
          </a:r>
          <a:r>
            <a:rPr lang="en-US" cap="none" sz="1000" b="0" i="0" u="sng"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SALES/COS 
</a:t>
          </a:r>
          <a:r>
            <a:rPr lang="en-US" cap="none" sz="800" b="0" i="0" u="none" baseline="0">
              <a:solidFill>
                <a:srgbClr val="000000"/>
              </a:solidFill>
              <a:latin typeface="Arial MT"/>
              <a:ea typeface="Arial MT"/>
              <a:cs typeface="Arial MT"/>
            </a:rPr>
            <a:t>Unit Sales
</a:t>
          </a:r>
          <a:r>
            <a:rPr lang="en-US" cap="none" sz="800" b="0" i="0" u="none" baseline="0">
              <a:solidFill>
                <a:srgbClr val="000000"/>
              </a:solidFill>
              <a:latin typeface="Arial MT"/>
              <a:ea typeface="Arial MT"/>
              <a:cs typeface="Arial MT"/>
            </a:rPr>
            <a:t>Sales Price Per Unit
</a:t>
          </a:r>
          <a:r>
            <a:rPr lang="en-US" cap="none" sz="800" b="0" i="0" u="none" baseline="0">
              <a:solidFill>
                <a:srgbClr val="000000"/>
              </a:solidFill>
              <a:latin typeface="Arial MT"/>
              <a:ea typeface="Arial MT"/>
              <a:cs typeface="Arial MT"/>
            </a:rPr>
            <a:t>Total Sales Dollars
</a:t>
          </a:r>
          <a:r>
            <a:rPr lang="en-US" cap="none" sz="800" b="0" i="0" u="none" baseline="0">
              <a:solidFill>
                <a:srgbClr val="000000"/>
              </a:solidFill>
              <a:latin typeface="Arial MT"/>
              <a:ea typeface="Arial MT"/>
              <a:cs typeface="Arial MT"/>
            </a:rPr>
            <a:t>Cost of Sales %
</a:t>
          </a:r>
          <a:r>
            <a:rPr lang="en-US" cap="none" sz="800" b="0" i="0" u="none" baseline="0">
              <a:solidFill>
                <a:srgbClr val="000000"/>
              </a:solidFill>
              <a:latin typeface="Arial MT"/>
              <a:ea typeface="Arial MT"/>
              <a:cs typeface="Arial MT"/>
            </a:rPr>
            <a:t>Total Cost of Sales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HEADCOUNT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Headcount Units
</a:t>
          </a:r>
          <a:r>
            <a:rPr lang="en-US" cap="none" sz="800" b="0" i="0" u="none" baseline="0">
              <a:solidFill>
                <a:srgbClr val="000000"/>
              </a:solidFill>
              <a:latin typeface="Arial MT"/>
              <a:ea typeface="Arial MT"/>
              <a:cs typeface="Arial MT"/>
            </a:rPr>
            <a:t>Employee Salaries/Contractor Fees Table
</a:t>
          </a:r>
          <a:r>
            <a:rPr lang="en-US" cap="none" sz="800" b="0" i="0" u="none" baseline="0">
              <a:solidFill>
                <a:srgbClr val="000000"/>
              </a:solidFill>
              <a:latin typeface="Arial MT"/>
              <a:ea typeface="Arial MT"/>
              <a:cs typeface="Arial MT"/>
            </a:rPr>
            <a:t>Total Salaries &amp; Contractor Fees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DEPARTMENTAL EXPENSES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Corporate  Expense Budget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EQUIPMENT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Computer Equipment Purchased
</a:t>
          </a:r>
          <a:r>
            <a:rPr lang="en-US" cap="none" sz="800" b="0" i="0" u="none" baseline="0">
              <a:solidFill>
                <a:srgbClr val="000000"/>
              </a:solidFill>
              <a:latin typeface="Arial MT"/>
              <a:ea typeface="Arial MT"/>
              <a:cs typeface="Arial MT"/>
            </a:rPr>
            <a:t>Office Fixtures and Furnishings Purchased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OPERATING PLAN SUMMARY
</a:t>
          </a:r>
          <a:r>
            <a:rPr lang="en-US" cap="none" sz="800" b="0" i="0" u="none" baseline="0">
              <a:solidFill>
                <a:srgbClr val="000000"/>
              </a:solidFill>
              <a:latin typeface="Arial MT"/>
              <a:ea typeface="Arial MT"/>
              <a:cs typeface="Arial MT"/>
            </a:rPr>
            <a:t>Headcount Summary
</a:t>
          </a:r>
          <a:r>
            <a:rPr lang="en-US" cap="none" sz="800" b="0" i="0" u="none" baseline="0">
              <a:solidFill>
                <a:srgbClr val="000000"/>
              </a:solidFill>
              <a:latin typeface="Arial MT"/>
              <a:ea typeface="Arial MT"/>
              <a:cs typeface="Arial MT"/>
            </a:rPr>
            <a:t>Headcount Growth Graph
</a:t>
          </a:r>
          <a:r>
            <a:rPr lang="en-US" cap="none" sz="800" b="0" i="0" u="none" baseline="0">
              <a:solidFill>
                <a:srgbClr val="000000"/>
              </a:solidFill>
              <a:latin typeface="Arial MT"/>
              <a:ea typeface="Arial MT"/>
              <a:cs typeface="Arial MT"/>
            </a:rPr>
            <a:t>Income Statement
</a:t>
          </a:r>
          <a:r>
            <a:rPr lang="en-US" cap="none" sz="800" b="0" i="0" u="none" baseline="0">
              <a:solidFill>
                <a:srgbClr val="000000"/>
              </a:solidFill>
              <a:latin typeface="Arial MT"/>
              <a:ea typeface="Arial MT"/>
              <a:cs typeface="Arial MT"/>
            </a:rPr>
            <a:t>Equipment Summary
</a:t>
          </a:r>
          <a:r>
            <a:rPr lang="en-US" cap="none" sz="800" b="0" i="0" u="none" baseline="0">
              <a:solidFill>
                <a:srgbClr val="000000"/>
              </a:solidFill>
              <a:latin typeface="Arial MT"/>
              <a:ea typeface="Arial MT"/>
              <a:cs typeface="Arial MT"/>
            </a:rPr>
            <a:t>Cash Requirement Summary
</a:t>
          </a:r>
          <a:r>
            <a:rPr lang="en-US" cap="none" sz="800" b="1"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762000</xdr:colOff>
      <xdr:row>128</xdr:row>
      <xdr:rowOff>0</xdr:rowOff>
    </xdr:from>
    <xdr:ext cx="104775" cy="219075"/>
    <xdr:sp fLocksText="0">
      <xdr:nvSpPr>
        <xdr:cNvPr id="1"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2"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3"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4"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5"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6"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7"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8"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9"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0"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11"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2"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13"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4"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762000</xdr:colOff>
      <xdr:row>0</xdr:row>
      <xdr:rowOff>0</xdr:rowOff>
    </xdr:from>
    <xdr:ext cx="104775" cy="219075"/>
    <xdr:sp fLocksText="0">
      <xdr:nvSpPr>
        <xdr:cNvPr id="1"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46</xdr:row>
      <xdr:rowOff>0</xdr:rowOff>
    </xdr:from>
    <xdr:ext cx="104775" cy="219075"/>
    <xdr:sp fLocksText="0">
      <xdr:nvSpPr>
        <xdr:cNvPr id="2" name="Text 189"/>
        <xdr:cNvSpPr txBox="1">
          <a:spLocks noChangeArrowheads="1"/>
        </xdr:cNvSpPr>
      </xdr:nvSpPr>
      <xdr:spPr>
        <a:xfrm>
          <a:off x="18583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46</xdr:row>
      <xdr:rowOff>0</xdr:rowOff>
    </xdr:from>
    <xdr:ext cx="104775" cy="219075"/>
    <xdr:sp fLocksText="0">
      <xdr:nvSpPr>
        <xdr:cNvPr id="3" name="Text 189"/>
        <xdr:cNvSpPr txBox="1">
          <a:spLocks noChangeArrowheads="1"/>
        </xdr:cNvSpPr>
      </xdr:nvSpPr>
      <xdr:spPr>
        <a:xfrm>
          <a:off x="18583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76</xdr:row>
      <xdr:rowOff>0</xdr:rowOff>
    </xdr:from>
    <xdr:ext cx="104775" cy="219075"/>
    <xdr:sp fLocksText="0">
      <xdr:nvSpPr>
        <xdr:cNvPr id="4" name="Text 189"/>
        <xdr:cNvSpPr txBox="1">
          <a:spLocks noChangeArrowheads="1"/>
        </xdr:cNvSpPr>
      </xdr:nvSpPr>
      <xdr:spPr>
        <a:xfrm>
          <a:off x="18583275" y="17478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5"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6</xdr:row>
      <xdr:rowOff>0</xdr:rowOff>
    </xdr:from>
    <xdr:ext cx="104775" cy="219075"/>
    <xdr:sp fLocksText="0">
      <xdr:nvSpPr>
        <xdr:cNvPr id="6" name="Text 189"/>
        <xdr:cNvSpPr txBox="1">
          <a:spLocks noChangeArrowheads="1"/>
        </xdr:cNvSpPr>
      </xdr:nvSpPr>
      <xdr:spPr>
        <a:xfrm>
          <a:off x="18583275" y="13906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7"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8"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9"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10"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76</xdr:row>
      <xdr:rowOff>0</xdr:rowOff>
    </xdr:from>
    <xdr:ext cx="104775" cy="219075"/>
    <xdr:sp fLocksText="0">
      <xdr:nvSpPr>
        <xdr:cNvPr id="11" name="Text 189"/>
        <xdr:cNvSpPr txBox="1">
          <a:spLocks noChangeArrowheads="1"/>
        </xdr:cNvSpPr>
      </xdr:nvSpPr>
      <xdr:spPr>
        <a:xfrm>
          <a:off x="18964275" y="17478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2"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0</xdr:rowOff>
    </xdr:from>
    <xdr:ext cx="104775" cy="219075"/>
    <xdr:sp fLocksText="0">
      <xdr:nvSpPr>
        <xdr:cNvPr id="13" name="Text 189"/>
        <xdr:cNvSpPr txBox="1">
          <a:spLocks noChangeArrowheads="1"/>
        </xdr:cNvSpPr>
      </xdr:nvSpPr>
      <xdr:spPr>
        <a:xfrm>
          <a:off x="18964275" y="13906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4"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5"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6"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7"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8"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9"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0"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1"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2"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3"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4"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5"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6"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0</xdr:row>
      <xdr:rowOff>0</xdr:rowOff>
    </xdr:from>
    <xdr:ext cx="104775" cy="219075"/>
    <xdr:sp fLocksText="0">
      <xdr:nvSpPr>
        <xdr:cNvPr id="1"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2"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3"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4"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64</xdr:row>
      <xdr:rowOff>0</xdr:rowOff>
    </xdr:from>
    <xdr:ext cx="123825" cy="276225"/>
    <xdr:sp fLocksText="0">
      <xdr:nvSpPr>
        <xdr:cNvPr id="5" name="Text 189"/>
        <xdr:cNvSpPr txBox="1">
          <a:spLocks noChangeArrowheads="1"/>
        </xdr:cNvSpPr>
      </xdr:nvSpPr>
      <xdr:spPr>
        <a:xfrm>
          <a:off x="15821025" y="15306675"/>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6"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5</xdr:row>
      <xdr:rowOff>0</xdr:rowOff>
    </xdr:from>
    <xdr:ext cx="104775" cy="219075"/>
    <xdr:sp fLocksText="0">
      <xdr:nvSpPr>
        <xdr:cNvPr id="7" name="Text 189"/>
        <xdr:cNvSpPr txBox="1">
          <a:spLocks noChangeArrowheads="1"/>
        </xdr:cNvSpPr>
      </xdr:nvSpPr>
      <xdr:spPr>
        <a:xfrm>
          <a:off x="15821025" y="12858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8"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9"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10"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11"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64</xdr:row>
      <xdr:rowOff>0</xdr:rowOff>
    </xdr:from>
    <xdr:ext cx="123825" cy="276225"/>
    <xdr:sp fLocksText="0">
      <xdr:nvSpPr>
        <xdr:cNvPr id="12" name="Text 189"/>
        <xdr:cNvSpPr txBox="1">
          <a:spLocks noChangeArrowheads="1"/>
        </xdr:cNvSpPr>
      </xdr:nvSpPr>
      <xdr:spPr>
        <a:xfrm>
          <a:off x="16278225" y="15306675"/>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3"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xdr:row>
      <xdr:rowOff>0</xdr:rowOff>
    </xdr:from>
    <xdr:ext cx="104775" cy="219075"/>
    <xdr:sp fLocksText="0">
      <xdr:nvSpPr>
        <xdr:cNvPr id="14" name="Text 189"/>
        <xdr:cNvSpPr txBox="1">
          <a:spLocks noChangeArrowheads="1"/>
        </xdr:cNvSpPr>
      </xdr:nvSpPr>
      <xdr:spPr>
        <a:xfrm>
          <a:off x="16278225" y="12858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5"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6"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7"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8"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9"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0"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1"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2"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3"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4"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5"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6"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7"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2552700</xdr:colOff>
      <xdr:row>7</xdr:row>
      <xdr:rowOff>171450</xdr:rowOff>
    </xdr:from>
    <xdr:to>
      <xdr:col>13</xdr:col>
      <xdr:colOff>161925</xdr:colOff>
      <xdr:row>19</xdr:row>
      <xdr:rowOff>76200</xdr:rowOff>
    </xdr:to>
    <xdr:graphicFrame>
      <xdr:nvGraphicFramePr>
        <xdr:cNvPr id="28" name="Chart 38"/>
        <xdr:cNvGraphicFramePr/>
      </xdr:nvGraphicFramePr>
      <xdr:xfrm>
        <a:off x="2552700" y="1914525"/>
        <a:ext cx="12668250" cy="2733675"/>
      </xdr:xfrm>
      <a:graphic>
        <a:graphicData uri="http://schemas.openxmlformats.org/drawingml/2006/chart">
          <c:chart xmlns:c="http://schemas.openxmlformats.org/drawingml/2006/chart" r:id="rId1"/>
        </a:graphicData>
      </a:graphic>
    </xdr:graphicFrame>
    <xdr:clientData/>
  </xdr:twoCellAnchor>
  <xdr:oneCellAnchor>
    <xdr:from>
      <xdr:col>13</xdr:col>
      <xdr:colOff>762000</xdr:colOff>
      <xdr:row>34</xdr:row>
      <xdr:rowOff>0</xdr:rowOff>
    </xdr:from>
    <xdr:ext cx="123825" cy="276225"/>
    <xdr:sp fLocksText="0">
      <xdr:nvSpPr>
        <xdr:cNvPr id="29"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34</xdr:row>
      <xdr:rowOff>0</xdr:rowOff>
    </xdr:from>
    <xdr:ext cx="123825" cy="276225"/>
    <xdr:sp fLocksText="0">
      <xdr:nvSpPr>
        <xdr:cNvPr id="30"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34</xdr:row>
      <xdr:rowOff>0</xdr:rowOff>
    </xdr:from>
    <xdr:ext cx="123825" cy="276225"/>
    <xdr:sp fLocksText="0">
      <xdr:nvSpPr>
        <xdr:cNvPr id="31"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2"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3"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4"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76200</xdr:colOff>
      <xdr:row>55</xdr:row>
      <xdr:rowOff>104775</xdr:rowOff>
    </xdr:from>
    <xdr:to>
      <xdr:col>13</xdr:col>
      <xdr:colOff>28575</xdr:colOff>
      <xdr:row>68</xdr:row>
      <xdr:rowOff>28575</xdr:rowOff>
    </xdr:to>
    <xdr:graphicFrame>
      <xdr:nvGraphicFramePr>
        <xdr:cNvPr id="35" name="Chart 35"/>
        <xdr:cNvGraphicFramePr/>
      </xdr:nvGraphicFramePr>
      <xdr:xfrm>
        <a:off x="3248025" y="13125450"/>
        <a:ext cx="11839575" cy="3124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33lt\c-drive\A_SVCG\Corporate%20Planning\Sample%20Systems%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tement Model"/>
      <sheetName val="Equipment Needs"/>
      <sheetName val="Small Cover"/>
      <sheetName val="Options"/>
      <sheetName val="5-year Proj"/>
      <sheetName val="Lead Sheets"/>
      <sheetName val="Issues"/>
      <sheetName val="Module1"/>
    </sheetNames>
    <sheetDataSet>
      <sheetData sheetId="1">
        <row r="59">
          <cell r="C59">
            <v>1998</v>
          </cell>
        </row>
        <row r="60">
          <cell r="C60" t="str">
            <v>Jan</v>
          </cell>
          <cell r="D60" t="str">
            <v>Feb</v>
          </cell>
          <cell r="E60" t="str">
            <v>Mar</v>
          </cell>
          <cell r="F60" t="str">
            <v>Apr</v>
          </cell>
          <cell r="G60" t="str">
            <v>May</v>
          </cell>
          <cell r="H60" t="str">
            <v>Jun</v>
          </cell>
          <cell r="I60" t="str">
            <v>Jul</v>
          </cell>
          <cell r="J60" t="str">
            <v>Aug</v>
          </cell>
          <cell r="K60" t="str">
            <v>Sep</v>
          </cell>
          <cell r="L60" t="str">
            <v>Oct</v>
          </cell>
          <cell r="M60" t="str">
            <v>Nov</v>
          </cell>
          <cell r="N60" t="str">
            <v>Dec</v>
          </cell>
        </row>
        <row r="1372">
          <cell r="A1372" t="str">
            <v>Sample Systems</v>
          </cell>
        </row>
        <row r="1373">
          <cell r="A1373" t="str">
            <v>INCOME STATEMENT SUMMARY</v>
          </cell>
        </row>
        <row r="1374">
          <cell r="A1374">
            <v>1998</v>
          </cell>
        </row>
        <row r="1377">
          <cell r="A1377" t="str">
            <v>REVENUE</v>
          </cell>
        </row>
        <row r="1378">
          <cell r="A1378" t="str">
            <v>Computer Systems</v>
          </cell>
        </row>
        <row r="1379">
          <cell r="A1379" t="str">
            <v>Add-In Cards</v>
          </cell>
        </row>
        <row r="1380">
          <cell r="A1380" t="str">
            <v>Software Titles</v>
          </cell>
        </row>
        <row r="1381">
          <cell r="A1381" t="str">
            <v>Accessories</v>
          </cell>
        </row>
        <row r="1382">
          <cell r="A1382" t="str">
            <v>  Total Revenue</v>
          </cell>
        </row>
        <row r="1384">
          <cell r="A1384" t="str">
            <v>COST OF GOODS SOLD</v>
          </cell>
        </row>
        <row r="1385">
          <cell r="A1385" t="str">
            <v>Computer Systems</v>
          </cell>
        </row>
        <row r="1386">
          <cell r="A1386" t="str">
            <v>Add-In Cards</v>
          </cell>
        </row>
        <row r="1387">
          <cell r="A1387" t="str">
            <v>Software Titles</v>
          </cell>
        </row>
        <row r="1388">
          <cell r="A1388" t="str">
            <v>Accessories</v>
          </cell>
        </row>
        <row r="1389">
          <cell r="A1389" t="str">
            <v>Total Cost of Goods Sold</v>
          </cell>
        </row>
        <row r="1391">
          <cell r="A1391" t="str">
            <v>GROSS MARGIN</v>
          </cell>
        </row>
        <row r="1392">
          <cell r="A1392" t="str">
            <v>Gross Margin %</v>
          </cell>
        </row>
        <row r="1394">
          <cell r="A1394" t="str">
            <v>OPERATING EXPENSES</v>
          </cell>
        </row>
        <row r="1395">
          <cell r="A1395" t="str">
            <v>Sales &amp; Marketing</v>
          </cell>
        </row>
        <row r="1396">
          <cell r="A1396" t="str">
            <v>Engineering</v>
          </cell>
        </row>
        <row r="1397">
          <cell r="A1397" t="str">
            <v>Production</v>
          </cell>
        </row>
        <row r="1398">
          <cell r="A1398" t="str">
            <v>Administration</v>
          </cell>
        </row>
        <row r="1399">
          <cell r="A1399" t="str">
            <v>Total Operating Expenses</v>
          </cell>
        </row>
        <row r="1401">
          <cell r="A1401" t="str">
            <v>Net Operating Income</v>
          </cell>
        </row>
        <row r="1403">
          <cell r="A1403" t="str">
            <v>Interest Income</v>
          </cell>
        </row>
        <row r="1404">
          <cell r="A1404" t="str">
            <v>Interest Expense</v>
          </cell>
        </row>
        <row r="1405">
          <cell r="A1405" t="str">
            <v>Depreciation</v>
          </cell>
        </row>
        <row r="1406">
          <cell r="A1406" t="str">
            <v>Net Income Before Tax</v>
          </cell>
        </row>
        <row r="1408">
          <cell r="A1408" t="str">
            <v>Income Taxes</v>
          </cell>
        </row>
        <row r="1409">
          <cell r="A1409" t="str">
            <v>Net Income After Tax</v>
          </cell>
        </row>
        <row r="1411">
          <cell r="A1411" t="str">
            <v>Cumulative Net Income (Loss)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3"/>
  <sheetViews>
    <sheetView tabSelected="1" zoomScaleSheetLayoutView="75" zoomScalePageLayoutView="0" workbookViewId="0" topLeftCell="A1">
      <selection activeCell="K6" sqref="K6"/>
    </sheetView>
  </sheetViews>
  <sheetFormatPr defaultColWidth="8.72265625" defaultRowHeight="18"/>
  <cols>
    <col min="1" max="1" width="3.453125" style="1" customWidth="1"/>
    <col min="2" max="3" width="8.72265625" style="1" customWidth="1"/>
    <col min="4" max="4" width="8.18359375" style="1" customWidth="1"/>
    <col min="5" max="5" width="8.72265625" style="1" customWidth="1"/>
    <col min="6" max="6" width="5.99609375" style="1" customWidth="1"/>
    <col min="7" max="10" width="8.72265625" style="1" customWidth="1"/>
    <col min="11" max="11" width="32.72265625" style="1" customWidth="1"/>
    <col min="12" max="16384" width="8.72265625" style="1" customWidth="1"/>
  </cols>
  <sheetData>
    <row r="1" spans="2:12" ht="18.75" customHeight="1">
      <c r="B1" s="2"/>
      <c r="C1" s="2"/>
      <c r="D1" s="2"/>
      <c r="E1" s="3" t="s">
        <v>0</v>
      </c>
      <c r="F1" s="2"/>
      <c r="G1" s="2"/>
      <c r="H1" s="4"/>
      <c r="J1" s="2"/>
      <c r="K1" s="2"/>
      <c r="L1" s="2"/>
    </row>
    <row r="2" spans="2:12" ht="15.75">
      <c r="B2" s="2"/>
      <c r="C2" s="2"/>
      <c r="D2" s="2"/>
      <c r="E2" s="2"/>
      <c r="F2" s="2"/>
      <c r="G2" s="2"/>
      <c r="I2" s="5"/>
      <c r="J2" s="2"/>
      <c r="K2" s="2"/>
      <c r="L2" s="2"/>
    </row>
    <row r="3" spans="2:12" ht="15">
      <c r="B3" s="2"/>
      <c r="C3" s="2"/>
      <c r="D3" s="2"/>
      <c r="E3" s="2"/>
      <c r="F3" s="2"/>
      <c r="G3" s="2"/>
      <c r="H3" s="2"/>
      <c r="I3" s="6"/>
      <c r="J3" s="2"/>
      <c r="K3" s="2"/>
      <c r="L3" s="2"/>
    </row>
    <row r="4" spans="2:12" ht="15">
      <c r="B4" s="2"/>
      <c r="C4" s="2"/>
      <c r="D4" s="2"/>
      <c r="E4" s="2"/>
      <c r="F4" s="2"/>
      <c r="G4" s="2"/>
      <c r="H4" s="2"/>
      <c r="I4" s="6"/>
      <c r="J4" s="2"/>
      <c r="K4" s="2"/>
      <c r="L4" s="2"/>
    </row>
    <row r="5" spans="2:12" ht="15">
      <c r="B5" s="2"/>
      <c r="C5" s="2"/>
      <c r="D5" s="2"/>
      <c r="E5" s="2"/>
      <c r="F5" s="2"/>
      <c r="G5" s="2"/>
      <c r="H5" s="2"/>
      <c r="I5" s="6"/>
      <c r="J5" s="2"/>
      <c r="K5" s="2"/>
      <c r="L5" s="2"/>
    </row>
    <row r="6" spans="2:12" ht="15">
      <c r="B6" s="2"/>
      <c r="C6" s="2"/>
      <c r="D6" s="2"/>
      <c r="E6" s="2"/>
      <c r="F6" s="2"/>
      <c r="G6" s="2"/>
      <c r="H6" s="2"/>
      <c r="I6" s="6"/>
      <c r="J6" s="2"/>
      <c r="K6" s="2"/>
      <c r="L6" s="2"/>
    </row>
    <row r="7" spans="2:12" ht="15">
      <c r="B7" s="2"/>
      <c r="C7" s="2"/>
      <c r="D7" s="2"/>
      <c r="E7" s="2"/>
      <c r="F7" s="2"/>
      <c r="G7" s="2"/>
      <c r="H7" s="2"/>
      <c r="I7" s="6"/>
      <c r="J7" s="2"/>
      <c r="K7" s="2"/>
      <c r="L7" s="2"/>
    </row>
    <row r="8" spans="2:12" ht="18">
      <c r="B8" s="2"/>
      <c r="C8" s="2"/>
      <c r="D8" s="2"/>
      <c r="E8" s="2"/>
      <c r="F8" s="2"/>
      <c r="G8" s="2"/>
      <c r="H8" s="7"/>
      <c r="I8"/>
      <c r="J8" s="2"/>
      <c r="K8" s="2"/>
      <c r="L8" s="2"/>
    </row>
    <row r="9" spans="2:12" ht="18">
      <c r="B9" s="2"/>
      <c r="C9" s="2"/>
      <c r="D9" s="2"/>
      <c r="E9" s="2"/>
      <c r="F9" s="2"/>
      <c r="G9" s="2"/>
      <c r="H9" s="7"/>
      <c r="I9"/>
      <c r="J9" s="2"/>
      <c r="K9" s="2"/>
      <c r="L9" s="2"/>
    </row>
    <row r="10" spans="2:12" ht="18">
      <c r="B10" s="2"/>
      <c r="C10" s="2"/>
      <c r="D10" s="2"/>
      <c r="E10" s="2"/>
      <c r="F10" s="2"/>
      <c r="G10" s="2"/>
      <c r="H10" s="7"/>
      <c r="I10"/>
      <c r="J10" s="2"/>
      <c r="K10" s="2"/>
      <c r="L10" s="2"/>
    </row>
    <row r="11" spans="8:12" ht="18">
      <c r="H11" s="7"/>
      <c r="I11" s="8"/>
      <c r="J11" s="8"/>
      <c r="K11" s="8"/>
      <c r="L11" s="204"/>
    </row>
    <row r="12" spans="1:12" ht="33.75">
      <c r="A12" s="243" t="s">
        <v>147</v>
      </c>
      <c r="B12" s="243"/>
      <c r="C12" s="243"/>
      <c r="D12" s="243"/>
      <c r="E12" s="243"/>
      <c r="F12" s="243"/>
      <c r="G12" s="243"/>
      <c r="H12" s="243"/>
      <c r="I12" s="243"/>
      <c r="J12" s="9"/>
      <c r="K12" s="9"/>
      <c r="L12" s="9"/>
    </row>
    <row r="13" spans="1:12" ht="27.75">
      <c r="A13" s="10" t="s">
        <v>148</v>
      </c>
      <c r="B13" s="10"/>
      <c r="C13" s="10"/>
      <c r="D13" s="10"/>
      <c r="E13" s="10"/>
      <c r="F13" s="10"/>
      <c r="G13" s="10"/>
      <c r="H13" s="10"/>
      <c r="I13" s="10"/>
      <c r="J13"/>
      <c r="K13"/>
      <c r="L13"/>
    </row>
    <row r="14" spans="1:12" ht="23.25">
      <c r="A14" s="11" t="s">
        <v>102</v>
      </c>
      <c r="B14" s="11"/>
      <c r="C14" s="11"/>
      <c r="D14" s="11"/>
      <c r="E14" s="11"/>
      <c r="F14" s="11"/>
      <c r="G14" s="11"/>
      <c r="H14" s="11"/>
      <c r="I14" s="11"/>
      <c r="J14"/>
      <c r="K14"/>
      <c r="L14"/>
    </row>
    <row r="15" spans="1:9" ht="20.25">
      <c r="A15" s="75" t="s">
        <v>30</v>
      </c>
      <c r="B15" s="13"/>
      <c r="C15" s="13"/>
      <c r="D15" s="13"/>
      <c r="E15" s="13"/>
      <c r="F15" s="13"/>
      <c r="G15" s="13"/>
      <c r="H15" s="13"/>
      <c r="I15" s="13"/>
    </row>
    <row r="16" spans="1:9" ht="20.25">
      <c r="A16" s="14">
        <f ca="1">TODAY()</f>
        <v>43434</v>
      </c>
      <c r="B16" s="14"/>
      <c r="C16" s="14"/>
      <c r="D16" s="14"/>
      <c r="E16" s="14"/>
      <c r="F16" s="14"/>
      <c r="G16" s="14"/>
      <c r="H16" s="14"/>
      <c r="I16" s="14"/>
    </row>
    <row r="17" ht="18">
      <c r="G17"/>
    </row>
    <row r="18" spans="1:9" ht="15.75">
      <c r="A18" s="244"/>
      <c r="B18" s="244"/>
      <c r="C18" s="244"/>
      <c r="D18" s="244"/>
      <c r="E18" s="244"/>
      <c r="F18" s="244"/>
      <c r="G18" s="244"/>
      <c r="H18" s="244"/>
      <c r="I18" s="244"/>
    </row>
    <row r="19" spans="1:9" ht="15.75">
      <c r="A19" s="242" t="s">
        <v>120</v>
      </c>
      <c r="B19" s="242"/>
      <c r="C19" s="242"/>
      <c r="D19" s="242"/>
      <c r="E19" s="242"/>
      <c r="F19" s="242"/>
      <c r="G19" s="242"/>
      <c r="H19" s="242"/>
      <c r="I19" s="242"/>
    </row>
    <row r="20" spans="1:9" ht="15.75">
      <c r="A20" s="242" t="s">
        <v>121</v>
      </c>
      <c r="B20" s="242"/>
      <c r="C20" s="242"/>
      <c r="D20" s="242"/>
      <c r="E20" s="242"/>
      <c r="F20" s="242"/>
      <c r="G20" s="242"/>
      <c r="H20" s="242"/>
      <c r="I20" s="242"/>
    </row>
    <row r="21" spans="1:9" ht="15.75">
      <c r="A21" s="242" t="s">
        <v>122</v>
      </c>
      <c r="B21" s="242"/>
      <c r="C21" s="242"/>
      <c r="D21" s="242"/>
      <c r="E21" s="242"/>
      <c r="F21" s="242"/>
      <c r="G21" s="242"/>
      <c r="H21" s="242"/>
      <c r="I21" s="242"/>
    </row>
    <row r="22" spans="1:9" ht="15.75">
      <c r="A22" s="242" t="s">
        <v>123</v>
      </c>
      <c r="B22" s="242"/>
      <c r="C22" s="242"/>
      <c r="D22" s="242"/>
      <c r="E22" s="242"/>
      <c r="F22" s="242"/>
      <c r="G22" s="242"/>
      <c r="H22" s="242"/>
      <c r="I22" s="242"/>
    </row>
    <row r="23" spans="1:9" ht="15.75">
      <c r="A23" s="242" t="s">
        <v>124</v>
      </c>
      <c r="B23" s="242"/>
      <c r="C23" s="242"/>
      <c r="D23" s="242"/>
      <c r="E23" s="242"/>
      <c r="F23" s="242"/>
      <c r="G23" s="242"/>
      <c r="H23" s="242"/>
      <c r="I23" s="242"/>
    </row>
    <row r="24" ht="18">
      <c r="G24"/>
    </row>
    <row r="25" spans="6:7" ht="18">
      <c r="F25" s="15"/>
      <c r="G25"/>
    </row>
    <row r="26" ht="18">
      <c r="G26"/>
    </row>
    <row r="27" ht="18">
      <c r="G27"/>
    </row>
    <row r="28" ht="22.5" customHeight="1">
      <c r="G28"/>
    </row>
    <row r="29" ht="18">
      <c r="G29"/>
    </row>
    <row r="30" ht="18">
      <c r="G30"/>
    </row>
    <row r="31" ht="18">
      <c r="G31"/>
    </row>
    <row r="32" ht="18">
      <c r="G32"/>
    </row>
    <row r="33" ht="18">
      <c r="G33"/>
    </row>
  </sheetData>
  <sheetProtection/>
  <mergeCells count="7">
    <mergeCell ref="A21:I21"/>
    <mergeCell ref="A22:I22"/>
    <mergeCell ref="A23:I23"/>
    <mergeCell ref="A12:I12"/>
    <mergeCell ref="A18:I18"/>
    <mergeCell ref="A19:I19"/>
    <mergeCell ref="A20:I20"/>
  </mergeCells>
  <printOptions/>
  <pageMargins left="0.75" right="0.75" top="1" bottom="1" header="0.5" footer="0.5"/>
  <pageSetup horizontalDpi="360" verticalDpi="360" orientation="landscape" scale="77" r:id="rId4"/>
  <drawing r:id="rId3"/>
  <legacyDrawing r:id="rId2"/>
</worksheet>
</file>

<file path=xl/worksheets/sheet2.xml><?xml version="1.0" encoding="utf-8"?>
<worksheet xmlns="http://schemas.openxmlformats.org/spreadsheetml/2006/main" xmlns:r="http://schemas.openxmlformats.org/officeDocument/2006/relationships">
  <dimension ref="A1:O128"/>
  <sheetViews>
    <sheetView zoomScale="75" zoomScaleNormal="75" zoomScalePageLayoutView="0" workbookViewId="0" topLeftCell="A1">
      <selection activeCell="D6" sqref="D6"/>
    </sheetView>
  </sheetViews>
  <sheetFormatPr defaultColWidth="8.72265625" defaultRowHeight="18"/>
  <cols>
    <col min="1" max="1" width="21.99609375" style="0" customWidth="1"/>
    <col min="2" max="2" width="9.453125" style="0" customWidth="1"/>
    <col min="3" max="7" width="9.8125" style="0" customWidth="1"/>
    <col min="8" max="12" width="9.99609375" style="0" customWidth="1"/>
    <col min="13" max="14" width="10.18359375" style="0" customWidth="1"/>
    <col min="15" max="15" width="10.36328125" style="0" customWidth="1"/>
  </cols>
  <sheetData>
    <row r="1" spans="1:15" ht="18">
      <c r="A1" s="23" t="str">
        <f>+Cover!A12</f>
        <v>YourCo Inc.</v>
      </c>
      <c r="B1" s="17"/>
      <c r="C1" s="17"/>
      <c r="D1" s="17"/>
      <c r="E1" s="17"/>
      <c r="F1" s="17"/>
      <c r="G1" s="17"/>
      <c r="H1" s="17"/>
      <c r="I1" s="17"/>
      <c r="J1" s="17"/>
      <c r="K1" s="17"/>
      <c r="L1" s="17"/>
      <c r="M1" s="17"/>
      <c r="N1" s="17"/>
      <c r="O1" s="63" t="str">
        <f>+'Sales-COS'!O1</f>
        <v>Draft 1</v>
      </c>
    </row>
    <row r="2" spans="1:15" ht="23.25">
      <c r="A2" s="19" t="s">
        <v>43</v>
      </c>
      <c r="B2" s="17"/>
      <c r="C2" s="17"/>
      <c r="D2" s="17"/>
      <c r="E2" s="17"/>
      <c r="F2" s="17"/>
      <c r="G2" s="17"/>
      <c r="H2" s="17"/>
      <c r="I2" s="17"/>
      <c r="J2" s="17"/>
      <c r="K2" s="17"/>
      <c r="L2" s="17"/>
      <c r="M2" s="17"/>
      <c r="N2" s="24"/>
      <c r="O2" s="17"/>
    </row>
    <row r="3" spans="1:15" ht="18">
      <c r="A3" s="20" t="str">
        <f>+'Sales-COS'!A3</f>
        <v>Year 1</v>
      </c>
      <c r="B3" s="16"/>
      <c r="C3" s="16"/>
      <c r="D3" s="16"/>
      <c r="E3" s="16"/>
      <c r="F3" s="16"/>
      <c r="G3" s="16"/>
      <c r="H3" s="16"/>
      <c r="I3" s="16"/>
      <c r="J3" s="16"/>
      <c r="K3" s="16"/>
      <c r="L3" s="16"/>
      <c r="M3" s="16"/>
      <c r="N3" s="16"/>
      <c r="O3" s="16"/>
    </row>
    <row r="4" spans="1:15" ht="18.75">
      <c r="A4" s="20"/>
      <c r="B4" s="16"/>
      <c r="C4" s="24"/>
      <c r="D4" s="18"/>
      <c r="E4" s="18"/>
      <c r="F4" s="18"/>
      <c r="G4" s="18"/>
      <c r="H4" s="18"/>
      <c r="I4" s="18"/>
      <c r="J4" s="25"/>
      <c r="K4" s="18"/>
      <c r="L4" s="25"/>
      <c r="M4" s="18"/>
      <c r="N4" s="18"/>
      <c r="O4" s="22" t="s">
        <v>1</v>
      </c>
    </row>
    <row r="5" spans="1:15" ht="18">
      <c r="A5" s="16"/>
      <c r="B5" s="39"/>
      <c r="C5" s="21" t="str">
        <f>IF(ISBLANK('Sales-COS'!C$5),"",'Sales-COS'!C$5)</f>
        <v>Month</v>
      </c>
      <c r="D5" s="21">
        <f>IF(ISBLANK('Sales-COS'!D$5),"",'Sales-COS'!D$5)</f>
      </c>
      <c r="E5" s="21">
        <f>IF(ISBLANK('Sales-COS'!E$5),"",'Sales-COS'!E$5)</f>
      </c>
      <c r="F5" s="21">
        <f>IF(ISBLANK('Sales-COS'!F$5),"",'Sales-COS'!F$5)</f>
      </c>
      <c r="G5" s="21">
        <f>IF(ISBLANK('Sales-COS'!G$5),"",'Sales-COS'!G$5)</f>
      </c>
      <c r="H5" s="21">
        <f>IF(ISBLANK('Sales-COS'!H$5),"",'Sales-COS'!H$5)</f>
      </c>
      <c r="I5" s="21">
        <f>IF(ISBLANK('Sales-COS'!I$5),"",'Sales-COS'!I$5)</f>
      </c>
      <c r="J5" s="21">
        <f>IF(ISBLANK('Sales-COS'!J$5),"",'Sales-COS'!J$5)</f>
      </c>
      <c r="K5" s="21">
        <f>IF(ISBLANK('Sales-COS'!K$5),"",'Sales-COS'!K$5)</f>
      </c>
      <c r="L5" s="21">
        <f>IF(ISBLANK('Sales-COS'!L$5),"",'Sales-COS'!L$5)</f>
      </c>
      <c r="M5" s="21">
        <f>IF(ISBLANK('Sales-COS'!M$5),"",'Sales-COS'!M$5)</f>
      </c>
      <c r="N5" s="21">
        <f>IF(ISBLANK('Sales-COS'!N$5),"",'Sales-COS'!N$5)</f>
      </c>
      <c r="O5" s="22" t="s">
        <v>31</v>
      </c>
    </row>
    <row r="6" spans="1:15" ht="18.75" thickBot="1">
      <c r="A6" s="27"/>
      <c r="B6" s="40"/>
      <c r="C6" s="70">
        <f>+'Sales-COS'!C6</f>
        <v>1</v>
      </c>
      <c r="D6" s="70">
        <f>+'Sales-COS'!D6</f>
        <v>2</v>
      </c>
      <c r="E6" s="70">
        <f>+'Sales-COS'!E6</f>
        <v>3</v>
      </c>
      <c r="F6" s="70">
        <f>+'Sales-COS'!F6</f>
        <v>4</v>
      </c>
      <c r="G6" s="70">
        <f>+'Sales-COS'!G6</f>
        <v>5</v>
      </c>
      <c r="H6" s="70">
        <f>+'Sales-COS'!H6</f>
        <v>6</v>
      </c>
      <c r="I6" s="70">
        <f>+'Sales-COS'!I6</f>
        <v>7</v>
      </c>
      <c r="J6" s="70">
        <f>+'Sales-COS'!J6</f>
        <v>8</v>
      </c>
      <c r="K6" s="70">
        <f>+'Sales-COS'!K6</f>
        <v>9</v>
      </c>
      <c r="L6" s="70">
        <f>+'Sales-COS'!L6</f>
        <v>10</v>
      </c>
      <c r="M6" s="70">
        <f>+'Sales-COS'!M6</f>
        <v>11</v>
      </c>
      <c r="N6" s="70">
        <f>+'Sales-COS'!N6</f>
        <v>12</v>
      </c>
      <c r="O6" s="28" t="s">
        <v>11</v>
      </c>
    </row>
    <row r="7" spans="1:15" ht="18">
      <c r="A7" s="72" t="s">
        <v>83</v>
      </c>
      <c r="B7" s="66"/>
      <c r="C7" s="105"/>
      <c r="D7" s="100"/>
      <c r="E7" s="100"/>
      <c r="F7" s="100"/>
      <c r="G7" s="100"/>
      <c r="H7" s="100"/>
      <c r="I7" s="100"/>
      <c r="J7" s="100"/>
      <c r="K7" s="100"/>
      <c r="L7" s="100"/>
      <c r="M7" s="100"/>
      <c r="N7" s="107"/>
      <c r="O7" s="101"/>
    </row>
    <row r="8" spans="1:15" ht="18">
      <c r="A8" s="34" t="s">
        <v>77</v>
      </c>
      <c r="B8" s="66"/>
      <c r="C8" s="105">
        <v>1</v>
      </c>
      <c r="D8" s="100">
        <f aca="true" t="shared" si="0" ref="D8:N31">+C8</f>
        <v>1</v>
      </c>
      <c r="E8" s="100">
        <f t="shared" si="0"/>
        <v>1</v>
      </c>
      <c r="F8" s="100">
        <f t="shared" si="0"/>
        <v>1</v>
      </c>
      <c r="G8" s="100">
        <f t="shared" si="0"/>
        <v>1</v>
      </c>
      <c r="H8" s="100">
        <f t="shared" si="0"/>
        <v>1</v>
      </c>
      <c r="I8" s="100">
        <f t="shared" si="0"/>
        <v>1</v>
      </c>
      <c r="J8" s="100">
        <f t="shared" si="0"/>
        <v>1</v>
      </c>
      <c r="K8" s="100">
        <f t="shared" si="0"/>
        <v>1</v>
      </c>
      <c r="L8" s="100">
        <f t="shared" si="0"/>
        <v>1</v>
      </c>
      <c r="M8" s="100">
        <f t="shared" si="0"/>
        <v>1</v>
      </c>
      <c r="N8" s="107">
        <f t="shared" si="0"/>
        <v>1</v>
      </c>
      <c r="O8" s="99">
        <f>SUM(C8:N8)</f>
        <v>12</v>
      </c>
    </row>
    <row r="9" spans="1:15" ht="18">
      <c r="A9" s="34" t="s">
        <v>91</v>
      </c>
      <c r="B9" s="66"/>
      <c r="C9" s="105">
        <v>1</v>
      </c>
      <c r="D9" s="100">
        <f t="shared" si="0"/>
        <v>1</v>
      </c>
      <c r="E9" s="100">
        <f t="shared" si="0"/>
        <v>1</v>
      </c>
      <c r="F9" s="100">
        <f t="shared" si="0"/>
        <v>1</v>
      </c>
      <c r="G9" s="100">
        <f t="shared" si="0"/>
        <v>1</v>
      </c>
      <c r="H9" s="100">
        <f t="shared" si="0"/>
        <v>1</v>
      </c>
      <c r="I9" s="100">
        <f t="shared" si="0"/>
        <v>1</v>
      </c>
      <c r="J9" s="100">
        <f t="shared" si="0"/>
        <v>1</v>
      </c>
      <c r="K9" s="100">
        <f t="shared" si="0"/>
        <v>1</v>
      </c>
      <c r="L9" s="100">
        <f t="shared" si="0"/>
        <v>1</v>
      </c>
      <c r="M9" s="100">
        <f t="shared" si="0"/>
        <v>1</v>
      </c>
      <c r="N9" s="107">
        <f t="shared" si="0"/>
        <v>1</v>
      </c>
      <c r="O9" s="99">
        <f aca="true" t="shared" si="1" ref="O9:O31">SUM(C9:N9)</f>
        <v>12</v>
      </c>
    </row>
    <row r="10" spans="1:15" ht="18">
      <c r="A10" s="34" t="s">
        <v>85</v>
      </c>
      <c r="B10" s="66"/>
      <c r="C10" s="105">
        <v>0</v>
      </c>
      <c r="D10" s="100">
        <v>1</v>
      </c>
      <c r="E10" s="100">
        <f>+D10</f>
        <v>1</v>
      </c>
      <c r="F10" s="100">
        <f>+E10</f>
        <v>1</v>
      </c>
      <c r="G10" s="100">
        <f t="shared" si="0"/>
        <v>1</v>
      </c>
      <c r="H10" s="100">
        <f t="shared" si="0"/>
        <v>1</v>
      </c>
      <c r="I10" s="100">
        <f t="shared" si="0"/>
        <v>1</v>
      </c>
      <c r="J10" s="100">
        <f t="shared" si="0"/>
        <v>1</v>
      </c>
      <c r="K10" s="100">
        <f t="shared" si="0"/>
        <v>1</v>
      </c>
      <c r="L10" s="100">
        <f t="shared" si="0"/>
        <v>1</v>
      </c>
      <c r="M10" s="100">
        <f t="shared" si="0"/>
        <v>1</v>
      </c>
      <c r="N10" s="107">
        <f t="shared" si="0"/>
        <v>1</v>
      </c>
      <c r="O10" s="99">
        <f t="shared" si="1"/>
        <v>11</v>
      </c>
    </row>
    <row r="11" spans="1:15" ht="18">
      <c r="A11" s="34" t="s">
        <v>82</v>
      </c>
      <c r="B11" s="66"/>
      <c r="C11" s="105">
        <v>0</v>
      </c>
      <c r="D11" s="100">
        <f t="shared" si="0"/>
        <v>0</v>
      </c>
      <c r="E11" s="100">
        <v>1</v>
      </c>
      <c r="F11" s="100">
        <f t="shared" si="0"/>
        <v>1</v>
      </c>
      <c r="G11" s="100">
        <f t="shared" si="0"/>
        <v>1</v>
      </c>
      <c r="H11" s="100">
        <f t="shared" si="0"/>
        <v>1</v>
      </c>
      <c r="I11" s="100">
        <f t="shared" si="0"/>
        <v>1</v>
      </c>
      <c r="J11" s="100">
        <f t="shared" si="0"/>
        <v>1</v>
      </c>
      <c r="K11" s="100">
        <f t="shared" si="0"/>
        <v>1</v>
      </c>
      <c r="L11" s="100">
        <f t="shared" si="0"/>
        <v>1</v>
      </c>
      <c r="M11" s="100">
        <f t="shared" si="0"/>
        <v>1</v>
      </c>
      <c r="N11" s="107">
        <f t="shared" si="0"/>
        <v>1</v>
      </c>
      <c r="O11" s="99">
        <f t="shared" si="1"/>
        <v>10</v>
      </c>
    </row>
    <row r="12" spans="1:15" ht="18">
      <c r="A12" s="34" t="s">
        <v>88</v>
      </c>
      <c r="B12" s="66"/>
      <c r="C12" s="105">
        <v>0</v>
      </c>
      <c r="D12" s="100">
        <f t="shared" si="0"/>
        <v>0</v>
      </c>
      <c r="E12" s="100">
        <v>1</v>
      </c>
      <c r="F12" s="100">
        <f t="shared" si="0"/>
        <v>1</v>
      </c>
      <c r="G12" s="100">
        <f t="shared" si="0"/>
        <v>1</v>
      </c>
      <c r="H12" s="100">
        <f t="shared" si="0"/>
        <v>1</v>
      </c>
      <c r="I12" s="100">
        <f t="shared" si="0"/>
        <v>1</v>
      </c>
      <c r="J12" s="100">
        <f t="shared" si="0"/>
        <v>1</v>
      </c>
      <c r="K12" s="100">
        <f t="shared" si="0"/>
        <v>1</v>
      </c>
      <c r="L12" s="100">
        <f t="shared" si="0"/>
        <v>1</v>
      </c>
      <c r="M12" s="100">
        <f t="shared" si="0"/>
        <v>1</v>
      </c>
      <c r="N12" s="107">
        <f t="shared" si="0"/>
        <v>1</v>
      </c>
      <c r="O12" s="99">
        <f t="shared" si="1"/>
        <v>10</v>
      </c>
    </row>
    <row r="13" spans="1:15" ht="18">
      <c r="A13" s="34" t="s">
        <v>89</v>
      </c>
      <c r="B13" s="66"/>
      <c r="C13" s="105">
        <v>0</v>
      </c>
      <c r="D13" s="10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7">
        <f t="shared" si="0"/>
        <v>0</v>
      </c>
      <c r="O13" s="99">
        <f t="shared" si="1"/>
        <v>0</v>
      </c>
    </row>
    <row r="14" spans="1:15" ht="18">
      <c r="A14" s="34"/>
      <c r="B14" s="66"/>
      <c r="C14" s="105"/>
      <c r="D14" s="100"/>
      <c r="E14" s="100"/>
      <c r="F14" s="100"/>
      <c r="G14" s="100"/>
      <c r="H14" s="100"/>
      <c r="I14" s="100"/>
      <c r="J14" s="100"/>
      <c r="K14" s="100"/>
      <c r="L14" s="100"/>
      <c r="M14" s="100"/>
      <c r="N14" s="107"/>
      <c r="O14" s="99"/>
    </row>
    <row r="15" spans="1:15" ht="18">
      <c r="A15" s="72" t="s">
        <v>84</v>
      </c>
      <c r="B15" s="66"/>
      <c r="C15" s="105">
        <v>0</v>
      </c>
      <c r="D15" s="100">
        <f t="shared" si="0"/>
        <v>0</v>
      </c>
      <c r="E15" s="100">
        <f t="shared" si="0"/>
        <v>0</v>
      </c>
      <c r="F15" s="100">
        <f t="shared" si="0"/>
        <v>0</v>
      </c>
      <c r="G15" s="100">
        <f t="shared" si="0"/>
        <v>0</v>
      </c>
      <c r="H15" s="100">
        <f t="shared" si="0"/>
        <v>0</v>
      </c>
      <c r="I15" s="100">
        <f t="shared" si="0"/>
        <v>0</v>
      </c>
      <c r="J15" s="100">
        <f t="shared" si="0"/>
        <v>0</v>
      </c>
      <c r="K15" s="100">
        <f t="shared" si="0"/>
        <v>0</v>
      </c>
      <c r="L15" s="100">
        <f t="shared" si="0"/>
        <v>0</v>
      </c>
      <c r="M15" s="100">
        <f t="shared" si="0"/>
        <v>0</v>
      </c>
      <c r="N15" s="107">
        <f t="shared" si="0"/>
        <v>0</v>
      </c>
      <c r="O15" s="99">
        <f t="shared" si="1"/>
        <v>0</v>
      </c>
    </row>
    <row r="16" spans="1:15" ht="18">
      <c r="A16" s="34" t="s">
        <v>78</v>
      </c>
      <c r="B16" s="66"/>
      <c r="C16" s="105">
        <v>0</v>
      </c>
      <c r="D16" s="100">
        <f t="shared" si="0"/>
        <v>0</v>
      </c>
      <c r="E16" s="100">
        <f t="shared" si="0"/>
        <v>0</v>
      </c>
      <c r="F16" s="100">
        <f t="shared" si="0"/>
        <v>0</v>
      </c>
      <c r="G16" s="100">
        <f t="shared" si="0"/>
        <v>0</v>
      </c>
      <c r="H16" s="100">
        <f t="shared" si="0"/>
        <v>0</v>
      </c>
      <c r="I16" s="100">
        <f t="shared" si="0"/>
        <v>0</v>
      </c>
      <c r="J16" s="100">
        <f t="shared" si="0"/>
        <v>0</v>
      </c>
      <c r="K16" s="100">
        <f t="shared" si="0"/>
        <v>0</v>
      </c>
      <c r="L16" s="100">
        <f t="shared" si="0"/>
        <v>0</v>
      </c>
      <c r="M16" s="100">
        <f t="shared" si="0"/>
        <v>0</v>
      </c>
      <c r="N16" s="107">
        <f t="shared" si="0"/>
        <v>0</v>
      </c>
      <c r="O16" s="99">
        <f t="shared" si="1"/>
        <v>0</v>
      </c>
    </row>
    <row r="17" spans="1:15" ht="18">
      <c r="A17" s="34" t="s">
        <v>99</v>
      </c>
      <c r="B17" s="66"/>
      <c r="C17" s="105">
        <v>0</v>
      </c>
      <c r="D17" s="100">
        <f t="shared" si="0"/>
        <v>0</v>
      </c>
      <c r="E17" s="100">
        <f t="shared" si="0"/>
        <v>0</v>
      </c>
      <c r="F17" s="100">
        <f t="shared" si="0"/>
        <v>0</v>
      </c>
      <c r="G17" s="100">
        <f t="shared" si="0"/>
        <v>0</v>
      </c>
      <c r="H17" s="100">
        <f t="shared" si="0"/>
        <v>0</v>
      </c>
      <c r="I17" s="100">
        <f t="shared" si="0"/>
        <v>0</v>
      </c>
      <c r="J17" s="100">
        <f t="shared" si="0"/>
        <v>0</v>
      </c>
      <c r="K17" s="100">
        <f t="shared" si="0"/>
        <v>0</v>
      </c>
      <c r="L17" s="100">
        <f t="shared" si="0"/>
        <v>0</v>
      </c>
      <c r="M17" s="100">
        <f t="shared" si="0"/>
        <v>0</v>
      </c>
      <c r="N17" s="107">
        <f t="shared" si="0"/>
        <v>0</v>
      </c>
      <c r="O17" s="99">
        <f t="shared" si="1"/>
        <v>0</v>
      </c>
    </row>
    <row r="18" spans="1:15" ht="18">
      <c r="A18" s="34" t="s">
        <v>16</v>
      </c>
      <c r="B18" s="66"/>
      <c r="C18" s="105">
        <v>0</v>
      </c>
      <c r="D18" s="100">
        <f t="shared" si="0"/>
        <v>0</v>
      </c>
      <c r="E18" s="100">
        <f t="shared" si="0"/>
        <v>0</v>
      </c>
      <c r="F18" s="100">
        <f t="shared" si="0"/>
        <v>0</v>
      </c>
      <c r="G18" s="100">
        <f t="shared" si="0"/>
        <v>0</v>
      </c>
      <c r="H18" s="100">
        <f t="shared" si="0"/>
        <v>0</v>
      </c>
      <c r="I18" s="100">
        <f t="shared" si="0"/>
        <v>0</v>
      </c>
      <c r="J18" s="100">
        <f t="shared" si="0"/>
        <v>0</v>
      </c>
      <c r="K18" s="100">
        <f t="shared" si="0"/>
        <v>0</v>
      </c>
      <c r="L18" s="100">
        <f t="shared" si="0"/>
        <v>0</v>
      </c>
      <c r="M18" s="100">
        <f t="shared" si="0"/>
        <v>0</v>
      </c>
      <c r="N18" s="107">
        <f t="shared" si="0"/>
        <v>0</v>
      </c>
      <c r="O18" s="99">
        <f t="shared" si="1"/>
        <v>0</v>
      </c>
    </row>
    <row r="19" spans="1:15" ht="18">
      <c r="A19" s="34" t="s">
        <v>16</v>
      </c>
      <c r="B19" s="66"/>
      <c r="C19" s="105">
        <v>0</v>
      </c>
      <c r="D19" s="100">
        <f t="shared" si="0"/>
        <v>0</v>
      </c>
      <c r="E19" s="100">
        <f t="shared" si="0"/>
        <v>0</v>
      </c>
      <c r="F19" s="100">
        <f t="shared" si="0"/>
        <v>0</v>
      </c>
      <c r="G19" s="100">
        <f t="shared" si="0"/>
        <v>0</v>
      </c>
      <c r="H19" s="100">
        <f t="shared" si="0"/>
        <v>0</v>
      </c>
      <c r="I19" s="100">
        <f t="shared" si="0"/>
        <v>0</v>
      </c>
      <c r="J19" s="100">
        <f t="shared" si="0"/>
        <v>0</v>
      </c>
      <c r="K19" s="100">
        <f t="shared" si="0"/>
        <v>0</v>
      </c>
      <c r="L19" s="100">
        <f t="shared" si="0"/>
        <v>0</v>
      </c>
      <c r="M19" s="100">
        <f t="shared" si="0"/>
        <v>0</v>
      </c>
      <c r="N19" s="107">
        <f t="shared" si="0"/>
        <v>0</v>
      </c>
      <c r="O19" s="99">
        <f t="shared" si="1"/>
        <v>0</v>
      </c>
    </row>
    <row r="20" spans="1:15" ht="18">
      <c r="A20" s="34" t="s">
        <v>16</v>
      </c>
      <c r="B20" s="66"/>
      <c r="C20" s="105">
        <v>0</v>
      </c>
      <c r="D20" s="100">
        <f t="shared" si="0"/>
        <v>0</v>
      </c>
      <c r="E20" s="100">
        <f t="shared" si="0"/>
        <v>0</v>
      </c>
      <c r="F20" s="100">
        <f t="shared" si="0"/>
        <v>0</v>
      </c>
      <c r="G20" s="100">
        <f t="shared" si="0"/>
        <v>0</v>
      </c>
      <c r="H20" s="100">
        <f t="shared" si="0"/>
        <v>0</v>
      </c>
      <c r="I20" s="100">
        <f t="shared" si="0"/>
        <v>0</v>
      </c>
      <c r="J20" s="100">
        <f t="shared" si="0"/>
        <v>0</v>
      </c>
      <c r="K20" s="100">
        <f t="shared" si="0"/>
        <v>0</v>
      </c>
      <c r="L20" s="100">
        <f t="shared" si="0"/>
        <v>0</v>
      </c>
      <c r="M20" s="100">
        <f t="shared" si="0"/>
        <v>0</v>
      </c>
      <c r="N20" s="107">
        <f t="shared" si="0"/>
        <v>0</v>
      </c>
      <c r="O20" s="99">
        <f t="shared" si="1"/>
        <v>0</v>
      </c>
    </row>
    <row r="21" spans="1:15" ht="18">
      <c r="A21" s="34" t="s">
        <v>79</v>
      </c>
      <c r="B21" s="66"/>
      <c r="C21" s="105">
        <v>0</v>
      </c>
      <c r="D21" s="100">
        <f t="shared" si="0"/>
        <v>0</v>
      </c>
      <c r="E21" s="100">
        <f t="shared" si="0"/>
        <v>0</v>
      </c>
      <c r="F21" s="100">
        <f t="shared" si="0"/>
        <v>0</v>
      </c>
      <c r="G21" s="100">
        <f t="shared" si="0"/>
        <v>0</v>
      </c>
      <c r="H21" s="100">
        <f t="shared" si="0"/>
        <v>0</v>
      </c>
      <c r="I21" s="100">
        <f t="shared" si="0"/>
        <v>0</v>
      </c>
      <c r="J21" s="100">
        <f t="shared" si="0"/>
        <v>0</v>
      </c>
      <c r="K21" s="100">
        <f t="shared" si="0"/>
        <v>0</v>
      </c>
      <c r="L21" s="100">
        <f t="shared" si="0"/>
        <v>0</v>
      </c>
      <c r="M21" s="100">
        <f t="shared" si="0"/>
        <v>0</v>
      </c>
      <c r="N21" s="107">
        <f t="shared" si="0"/>
        <v>0</v>
      </c>
      <c r="O21" s="99">
        <f t="shared" si="1"/>
        <v>0</v>
      </c>
    </row>
    <row r="22" spans="1:15" ht="18">
      <c r="A22" s="34" t="s">
        <v>86</v>
      </c>
      <c r="B22" s="66"/>
      <c r="C22" s="105">
        <v>0</v>
      </c>
      <c r="D22" s="100">
        <f t="shared" si="0"/>
        <v>0</v>
      </c>
      <c r="E22" s="100">
        <f t="shared" si="0"/>
        <v>0</v>
      </c>
      <c r="F22" s="100">
        <f t="shared" si="0"/>
        <v>0</v>
      </c>
      <c r="G22" s="100">
        <f t="shared" si="0"/>
        <v>0</v>
      </c>
      <c r="H22" s="100">
        <f t="shared" si="0"/>
        <v>0</v>
      </c>
      <c r="I22" s="100">
        <f t="shared" si="0"/>
        <v>0</v>
      </c>
      <c r="J22" s="100">
        <f t="shared" si="0"/>
        <v>0</v>
      </c>
      <c r="K22" s="100">
        <f t="shared" si="0"/>
        <v>0</v>
      </c>
      <c r="L22" s="100">
        <f t="shared" si="0"/>
        <v>0</v>
      </c>
      <c r="M22" s="100">
        <f t="shared" si="0"/>
        <v>0</v>
      </c>
      <c r="N22" s="107">
        <f t="shared" si="0"/>
        <v>0</v>
      </c>
      <c r="O22" s="99">
        <f t="shared" si="1"/>
        <v>0</v>
      </c>
    </row>
    <row r="23" spans="1:15" ht="18">
      <c r="A23" s="34" t="s">
        <v>87</v>
      </c>
      <c r="B23" s="66"/>
      <c r="C23" s="105">
        <v>0</v>
      </c>
      <c r="D23" s="100">
        <f t="shared" si="0"/>
        <v>0</v>
      </c>
      <c r="E23" s="100">
        <f t="shared" si="0"/>
        <v>0</v>
      </c>
      <c r="F23" s="100">
        <f t="shared" si="0"/>
        <v>0</v>
      </c>
      <c r="G23" s="100">
        <f t="shared" si="0"/>
        <v>0</v>
      </c>
      <c r="H23" s="100">
        <f t="shared" si="0"/>
        <v>0</v>
      </c>
      <c r="I23" s="100">
        <f t="shared" si="0"/>
        <v>0</v>
      </c>
      <c r="J23" s="100">
        <f t="shared" si="0"/>
        <v>0</v>
      </c>
      <c r="K23" s="100">
        <f t="shared" si="0"/>
        <v>0</v>
      </c>
      <c r="L23" s="100">
        <f t="shared" si="0"/>
        <v>0</v>
      </c>
      <c r="M23" s="100">
        <f t="shared" si="0"/>
        <v>0</v>
      </c>
      <c r="N23" s="107">
        <f t="shared" si="0"/>
        <v>0</v>
      </c>
      <c r="O23" s="99">
        <f t="shared" si="1"/>
        <v>0</v>
      </c>
    </row>
    <row r="24" spans="1:15" ht="18">
      <c r="A24" s="34"/>
      <c r="B24" s="66"/>
      <c r="C24" s="105"/>
      <c r="D24" s="100"/>
      <c r="E24" s="100"/>
      <c r="F24" s="100"/>
      <c r="G24" s="100"/>
      <c r="H24" s="100"/>
      <c r="I24" s="100"/>
      <c r="J24" s="100"/>
      <c r="K24" s="100"/>
      <c r="L24" s="100"/>
      <c r="M24" s="100"/>
      <c r="N24" s="107"/>
      <c r="O24" s="99"/>
    </row>
    <row r="25" spans="1:15" ht="18">
      <c r="A25" s="72" t="s">
        <v>90</v>
      </c>
      <c r="B25" s="66"/>
      <c r="C25" s="105">
        <v>0</v>
      </c>
      <c r="D25" s="100">
        <f t="shared" si="0"/>
        <v>0</v>
      </c>
      <c r="E25" s="100">
        <f t="shared" si="0"/>
        <v>0</v>
      </c>
      <c r="F25" s="100">
        <f t="shared" si="0"/>
        <v>0</v>
      </c>
      <c r="G25" s="100">
        <f t="shared" si="0"/>
        <v>0</v>
      </c>
      <c r="H25" s="100">
        <f t="shared" si="0"/>
        <v>0</v>
      </c>
      <c r="I25" s="100">
        <f t="shared" si="0"/>
        <v>0</v>
      </c>
      <c r="J25" s="100">
        <f t="shared" si="0"/>
        <v>0</v>
      </c>
      <c r="K25" s="100">
        <f t="shared" si="0"/>
        <v>0</v>
      </c>
      <c r="L25" s="100">
        <f t="shared" si="0"/>
        <v>0</v>
      </c>
      <c r="M25" s="100">
        <f t="shared" si="0"/>
        <v>0</v>
      </c>
      <c r="N25" s="107">
        <f t="shared" si="0"/>
        <v>0</v>
      </c>
      <c r="O25" s="99">
        <f t="shared" si="1"/>
        <v>0</v>
      </c>
    </row>
    <row r="26" spans="1:15" ht="18">
      <c r="A26" s="34" t="s">
        <v>80</v>
      </c>
      <c r="B26" s="66"/>
      <c r="C26" s="105">
        <v>0</v>
      </c>
      <c r="D26" s="100">
        <f t="shared" si="0"/>
        <v>0</v>
      </c>
      <c r="E26" s="100">
        <f t="shared" si="0"/>
        <v>0</v>
      </c>
      <c r="F26" s="100">
        <f t="shared" si="0"/>
        <v>0</v>
      </c>
      <c r="G26" s="100">
        <f t="shared" si="0"/>
        <v>0</v>
      </c>
      <c r="H26" s="100">
        <f t="shared" si="0"/>
        <v>0</v>
      </c>
      <c r="I26" s="100">
        <f t="shared" si="0"/>
        <v>0</v>
      </c>
      <c r="J26" s="100">
        <f t="shared" si="0"/>
        <v>0</v>
      </c>
      <c r="K26" s="100">
        <f t="shared" si="0"/>
        <v>0</v>
      </c>
      <c r="L26" s="100">
        <f t="shared" si="0"/>
        <v>0</v>
      </c>
      <c r="M26" s="100">
        <f t="shared" si="0"/>
        <v>0</v>
      </c>
      <c r="N26" s="107">
        <f t="shared" si="0"/>
        <v>0</v>
      </c>
      <c r="O26" s="99">
        <f t="shared" si="1"/>
        <v>0</v>
      </c>
    </row>
    <row r="27" spans="1:15" ht="18">
      <c r="A27" s="34" t="s">
        <v>81</v>
      </c>
      <c r="B27" s="66"/>
      <c r="C27" s="105">
        <v>0</v>
      </c>
      <c r="D27" s="100">
        <f t="shared" si="0"/>
        <v>0</v>
      </c>
      <c r="E27" s="100">
        <f t="shared" si="0"/>
        <v>0</v>
      </c>
      <c r="F27" s="100">
        <f t="shared" si="0"/>
        <v>0</v>
      </c>
      <c r="G27" s="100">
        <f t="shared" si="0"/>
        <v>0</v>
      </c>
      <c r="H27" s="100">
        <f t="shared" si="0"/>
        <v>0</v>
      </c>
      <c r="I27" s="100">
        <f t="shared" si="0"/>
        <v>0</v>
      </c>
      <c r="J27" s="100">
        <f t="shared" si="0"/>
        <v>0</v>
      </c>
      <c r="K27" s="100">
        <f t="shared" si="0"/>
        <v>0</v>
      </c>
      <c r="L27" s="100">
        <f t="shared" si="0"/>
        <v>0</v>
      </c>
      <c r="M27" s="100">
        <f t="shared" si="0"/>
        <v>0</v>
      </c>
      <c r="N27" s="107">
        <f t="shared" si="0"/>
        <v>0</v>
      </c>
      <c r="O27" s="99">
        <f t="shared" si="1"/>
        <v>0</v>
      </c>
    </row>
    <row r="28" spans="1:15" ht="18">
      <c r="A28" s="34" t="s">
        <v>100</v>
      </c>
      <c r="B28" s="66"/>
      <c r="C28" s="105">
        <v>0</v>
      </c>
      <c r="D28" s="100">
        <f t="shared" si="0"/>
        <v>0</v>
      </c>
      <c r="E28" s="100">
        <f t="shared" si="0"/>
        <v>0</v>
      </c>
      <c r="F28" s="100">
        <f t="shared" si="0"/>
        <v>0</v>
      </c>
      <c r="G28" s="100">
        <f t="shared" si="0"/>
        <v>0</v>
      </c>
      <c r="H28" s="100">
        <f t="shared" si="0"/>
        <v>0</v>
      </c>
      <c r="I28" s="100">
        <f t="shared" si="0"/>
        <v>0</v>
      </c>
      <c r="J28" s="100">
        <f t="shared" si="0"/>
        <v>0</v>
      </c>
      <c r="K28" s="100">
        <f t="shared" si="0"/>
        <v>0</v>
      </c>
      <c r="L28" s="100">
        <f t="shared" si="0"/>
        <v>0</v>
      </c>
      <c r="M28" s="100">
        <f t="shared" si="0"/>
        <v>0</v>
      </c>
      <c r="N28" s="107">
        <f t="shared" si="0"/>
        <v>0</v>
      </c>
      <c r="O28" s="99">
        <f t="shared" si="1"/>
        <v>0</v>
      </c>
    </row>
    <row r="29" spans="1:15" ht="18">
      <c r="A29" s="34" t="s">
        <v>101</v>
      </c>
      <c r="B29" s="66"/>
      <c r="C29" s="105">
        <v>0</v>
      </c>
      <c r="D29" s="100">
        <f t="shared" si="0"/>
        <v>0</v>
      </c>
      <c r="E29" s="100">
        <f t="shared" si="0"/>
        <v>0</v>
      </c>
      <c r="F29" s="100">
        <f t="shared" si="0"/>
        <v>0</v>
      </c>
      <c r="G29" s="100">
        <f t="shared" si="0"/>
        <v>0</v>
      </c>
      <c r="H29" s="100">
        <f t="shared" si="0"/>
        <v>0</v>
      </c>
      <c r="I29" s="100">
        <f t="shared" si="0"/>
        <v>0</v>
      </c>
      <c r="J29" s="100">
        <f t="shared" si="0"/>
        <v>0</v>
      </c>
      <c r="K29" s="100">
        <f t="shared" si="0"/>
        <v>0</v>
      </c>
      <c r="L29" s="100">
        <f t="shared" si="0"/>
        <v>0</v>
      </c>
      <c r="M29" s="100">
        <f t="shared" si="0"/>
        <v>0</v>
      </c>
      <c r="N29" s="107">
        <f t="shared" si="0"/>
        <v>0</v>
      </c>
      <c r="O29" s="99">
        <f t="shared" si="1"/>
        <v>0</v>
      </c>
    </row>
    <row r="30" spans="1:15" ht="18">
      <c r="A30" s="34" t="s">
        <v>16</v>
      </c>
      <c r="B30" s="66"/>
      <c r="C30" s="105">
        <v>0</v>
      </c>
      <c r="D30" s="100">
        <f t="shared" si="0"/>
        <v>0</v>
      </c>
      <c r="E30" s="100">
        <f t="shared" si="0"/>
        <v>0</v>
      </c>
      <c r="F30" s="100">
        <f t="shared" si="0"/>
        <v>0</v>
      </c>
      <c r="G30" s="100">
        <f t="shared" si="0"/>
        <v>0</v>
      </c>
      <c r="H30" s="100">
        <f t="shared" si="0"/>
        <v>0</v>
      </c>
      <c r="I30" s="100">
        <f t="shared" si="0"/>
        <v>0</v>
      </c>
      <c r="J30" s="100">
        <f t="shared" si="0"/>
        <v>0</v>
      </c>
      <c r="K30" s="100">
        <f t="shared" si="0"/>
        <v>0</v>
      </c>
      <c r="L30" s="100">
        <f t="shared" si="0"/>
        <v>0</v>
      </c>
      <c r="M30" s="100">
        <f t="shared" si="0"/>
        <v>0</v>
      </c>
      <c r="N30" s="107">
        <f t="shared" si="0"/>
        <v>0</v>
      </c>
      <c r="O30" s="99">
        <f t="shared" si="1"/>
        <v>0</v>
      </c>
    </row>
    <row r="31" spans="1:15" ht="18">
      <c r="A31" s="36" t="s">
        <v>16</v>
      </c>
      <c r="B31" s="41"/>
      <c r="C31" s="192">
        <v>0</v>
      </c>
      <c r="D31" s="193">
        <f t="shared" si="0"/>
        <v>0</v>
      </c>
      <c r="E31" s="193">
        <f t="shared" si="0"/>
        <v>0</v>
      </c>
      <c r="F31" s="193">
        <f aca="true" t="shared" si="2" ref="F31:N31">+E31</f>
        <v>0</v>
      </c>
      <c r="G31" s="193">
        <f t="shared" si="2"/>
        <v>0</v>
      </c>
      <c r="H31" s="193">
        <f t="shared" si="2"/>
        <v>0</v>
      </c>
      <c r="I31" s="193">
        <f t="shared" si="2"/>
        <v>0</v>
      </c>
      <c r="J31" s="193">
        <f t="shared" si="2"/>
        <v>0</v>
      </c>
      <c r="K31" s="193">
        <f t="shared" si="2"/>
        <v>0</v>
      </c>
      <c r="L31" s="193">
        <f t="shared" si="2"/>
        <v>0</v>
      </c>
      <c r="M31" s="193">
        <f t="shared" si="2"/>
        <v>0</v>
      </c>
      <c r="N31" s="194">
        <f t="shared" si="2"/>
        <v>0</v>
      </c>
      <c r="O31" s="191">
        <f t="shared" si="1"/>
        <v>0</v>
      </c>
    </row>
    <row r="32" spans="1:15" ht="18">
      <c r="A32" s="50" t="s">
        <v>34</v>
      </c>
      <c r="B32" s="12"/>
      <c r="C32" s="102">
        <f>SUM(C8:C31)</f>
        <v>2</v>
      </c>
      <c r="D32" s="103">
        <f aca="true" t="shared" si="3" ref="D32:N32">SUM(D8:D31)</f>
        <v>3</v>
      </c>
      <c r="E32" s="103">
        <f t="shared" si="3"/>
        <v>5</v>
      </c>
      <c r="F32" s="103">
        <f t="shared" si="3"/>
        <v>5</v>
      </c>
      <c r="G32" s="103">
        <f t="shared" si="3"/>
        <v>5</v>
      </c>
      <c r="H32" s="103">
        <f t="shared" si="3"/>
        <v>5</v>
      </c>
      <c r="I32" s="103">
        <f t="shared" si="3"/>
        <v>5</v>
      </c>
      <c r="J32" s="103">
        <f t="shared" si="3"/>
        <v>5</v>
      </c>
      <c r="K32" s="103">
        <f t="shared" si="3"/>
        <v>5</v>
      </c>
      <c r="L32" s="103">
        <f t="shared" si="3"/>
        <v>5</v>
      </c>
      <c r="M32" s="103">
        <f t="shared" si="3"/>
        <v>5</v>
      </c>
      <c r="N32" s="104">
        <f t="shared" si="3"/>
        <v>5</v>
      </c>
      <c r="O32" s="99">
        <f>SUM(C32:N32)</f>
        <v>55</v>
      </c>
    </row>
    <row r="33" spans="1:15" ht="18">
      <c r="A33" s="34"/>
      <c r="B33" s="12"/>
      <c r="D33" s="49"/>
      <c r="E33" s="49"/>
      <c r="F33" s="49"/>
      <c r="G33" s="49"/>
      <c r="H33" s="49"/>
      <c r="I33" s="49"/>
      <c r="J33" s="49"/>
      <c r="K33" s="49"/>
      <c r="L33" s="49"/>
      <c r="M33" s="49"/>
      <c r="N33" s="49"/>
      <c r="O33" s="35"/>
    </row>
    <row r="34" spans="1:15" ht="18">
      <c r="A34" s="51" t="s">
        <v>32</v>
      </c>
      <c r="B34" s="12"/>
      <c r="C34" s="48"/>
      <c r="D34" s="65"/>
      <c r="E34" s="65"/>
      <c r="F34" s="65"/>
      <c r="G34" s="65"/>
      <c r="H34" s="65"/>
      <c r="I34" s="65"/>
      <c r="J34" s="65"/>
      <c r="K34" s="65"/>
      <c r="L34" s="65"/>
      <c r="M34" s="65"/>
      <c r="N34" s="65"/>
      <c r="O34" s="35"/>
    </row>
    <row r="35" spans="1:15" ht="18">
      <c r="A35" s="34" t="s">
        <v>87</v>
      </c>
      <c r="B35" s="66"/>
      <c r="C35" s="105">
        <v>0</v>
      </c>
      <c r="D35" s="100">
        <f aca="true" t="shared" si="4" ref="D35:N39">+C35</f>
        <v>0</v>
      </c>
      <c r="E35" s="100">
        <f t="shared" si="4"/>
        <v>0</v>
      </c>
      <c r="F35" s="100">
        <f>+E35</f>
        <v>0</v>
      </c>
      <c r="G35" s="100">
        <f t="shared" si="4"/>
        <v>0</v>
      </c>
      <c r="H35" s="100">
        <f t="shared" si="4"/>
        <v>0</v>
      </c>
      <c r="I35" s="100">
        <f t="shared" si="4"/>
        <v>0</v>
      </c>
      <c r="J35" s="100">
        <f t="shared" si="4"/>
        <v>0</v>
      </c>
      <c r="K35" s="100">
        <f>+J35</f>
        <v>0</v>
      </c>
      <c r="L35" s="100">
        <f t="shared" si="4"/>
        <v>0</v>
      </c>
      <c r="M35" s="100">
        <f t="shared" si="4"/>
        <v>0</v>
      </c>
      <c r="N35" s="108">
        <f>+M35</f>
        <v>0</v>
      </c>
      <c r="O35" s="101">
        <f aca="true" t="shared" si="5" ref="O35:O40">SUM(C35:N35)</f>
        <v>0</v>
      </c>
    </row>
    <row r="36" spans="1:15" ht="18">
      <c r="A36" s="34" t="s">
        <v>98</v>
      </c>
      <c r="B36" s="66"/>
      <c r="C36" s="105">
        <v>0</v>
      </c>
      <c r="D36" s="100">
        <f>+C36</f>
        <v>0</v>
      </c>
      <c r="E36" s="100">
        <f t="shared" si="4"/>
        <v>0</v>
      </c>
      <c r="F36" s="100">
        <f t="shared" si="4"/>
        <v>0</v>
      </c>
      <c r="G36" s="100">
        <f t="shared" si="4"/>
        <v>0</v>
      </c>
      <c r="H36" s="100">
        <f t="shared" si="4"/>
        <v>0</v>
      </c>
      <c r="I36" s="100">
        <f t="shared" si="4"/>
        <v>0</v>
      </c>
      <c r="J36" s="100">
        <f t="shared" si="4"/>
        <v>0</v>
      </c>
      <c r="K36" s="100">
        <f t="shared" si="4"/>
        <v>0</v>
      </c>
      <c r="L36" s="100">
        <f t="shared" si="4"/>
        <v>0</v>
      </c>
      <c r="M36" s="100">
        <f t="shared" si="4"/>
        <v>0</v>
      </c>
      <c r="N36" s="107">
        <f t="shared" si="4"/>
        <v>0</v>
      </c>
      <c r="O36" s="101">
        <f t="shared" si="5"/>
        <v>0</v>
      </c>
    </row>
    <row r="37" spans="1:15" ht="18">
      <c r="A37" s="34" t="s">
        <v>35</v>
      </c>
      <c r="B37" s="66"/>
      <c r="C37" s="105">
        <v>0</v>
      </c>
      <c r="D37" s="100">
        <f t="shared" si="4"/>
        <v>0</v>
      </c>
      <c r="E37" s="100">
        <f t="shared" si="4"/>
        <v>0</v>
      </c>
      <c r="F37" s="100">
        <f t="shared" si="4"/>
        <v>0</v>
      </c>
      <c r="G37" s="100">
        <f t="shared" si="4"/>
        <v>0</v>
      </c>
      <c r="H37" s="100">
        <f t="shared" si="4"/>
        <v>0</v>
      </c>
      <c r="I37" s="100">
        <f t="shared" si="4"/>
        <v>0</v>
      </c>
      <c r="J37" s="100">
        <f t="shared" si="4"/>
        <v>0</v>
      </c>
      <c r="K37" s="100">
        <f t="shared" si="4"/>
        <v>0</v>
      </c>
      <c r="L37" s="100">
        <f t="shared" si="4"/>
        <v>0</v>
      </c>
      <c r="M37" s="100">
        <f t="shared" si="4"/>
        <v>0</v>
      </c>
      <c r="N37" s="107">
        <f t="shared" si="4"/>
        <v>0</v>
      </c>
      <c r="O37" s="101">
        <f t="shared" si="5"/>
        <v>0</v>
      </c>
    </row>
    <row r="38" spans="1:15" ht="18">
      <c r="A38" s="34" t="s">
        <v>36</v>
      </c>
      <c r="B38" s="66"/>
      <c r="C38" s="105">
        <v>0</v>
      </c>
      <c r="D38" s="100">
        <f t="shared" si="4"/>
        <v>0</v>
      </c>
      <c r="E38" s="100">
        <f t="shared" si="4"/>
        <v>0</v>
      </c>
      <c r="F38" s="100">
        <f t="shared" si="4"/>
        <v>0</v>
      </c>
      <c r="G38" s="100">
        <f t="shared" si="4"/>
        <v>0</v>
      </c>
      <c r="H38" s="100">
        <f t="shared" si="4"/>
        <v>0</v>
      </c>
      <c r="I38" s="100">
        <f t="shared" si="4"/>
        <v>0</v>
      </c>
      <c r="J38" s="100">
        <f t="shared" si="4"/>
        <v>0</v>
      </c>
      <c r="K38" s="100">
        <f t="shared" si="4"/>
        <v>0</v>
      </c>
      <c r="L38" s="100">
        <f t="shared" si="4"/>
        <v>0</v>
      </c>
      <c r="M38" s="100">
        <f t="shared" si="4"/>
        <v>0</v>
      </c>
      <c r="N38" s="107">
        <f t="shared" si="4"/>
        <v>0</v>
      </c>
      <c r="O38" s="101">
        <f t="shared" si="5"/>
        <v>0</v>
      </c>
    </row>
    <row r="39" spans="1:15" ht="18">
      <c r="A39" s="36" t="s">
        <v>37</v>
      </c>
      <c r="B39" s="41"/>
      <c r="C39" s="105">
        <v>0</v>
      </c>
      <c r="D39" s="100">
        <f t="shared" si="4"/>
        <v>0</v>
      </c>
      <c r="E39" s="100">
        <f t="shared" si="4"/>
        <v>0</v>
      </c>
      <c r="F39" s="100">
        <f t="shared" si="4"/>
        <v>0</v>
      </c>
      <c r="G39" s="100">
        <f t="shared" si="4"/>
        <v>0</v>
      </c>
      <c r="H39" s="100">
        <f t="shared" si="4"/>
        <v>0</v>
      </c>
      <c r="I39" s="100">
        <f t="shared" si="4"/>
        <v>0</v>
      </c>
      <c r="J39" s="100">
        <f t="shared" si="4"/>
        <v>0</v>
      </c>
      <c r="K39" s="100">
        <f t="shared" si="4"/>
        <v>0</v>
      </c>
      <c r="L39" s="100">
        <f t="shared" si="4"/>
        <v>0</v>
      </c>
      <c r="M39" s="100">
        <f t="shared" si="4"/>
        <v>0</v>
      </c>
      <c r="N39" s="107">
        <f t="shared" si="4"/>
        <v>0</v>
      </c>
      <c r="O39" s="109">
        <f t="shared" si="5"/>
        <v>0</v>
      </c>
    </row>
    <row r="40" spans="1:15" ht="18">
      <c r="A40" s="50" t="s">
        <v>33</v>
      </c>
      <c r="B40" s="66"/>
      <c r="C40" s="110">
        <f aca="true" t="shared" si="6" ref="C40:N40">SUM(C35:C39)</f>
        <v>0</v>
      </c>
      <c r="D40" s="111">
        <f t="shared" si="6"/>
        <v>0</v>
      </c>
      <c r="E40" s="111">
        <f t="shared" si="6"/>
        <v>0</v>
      </c>
      <c r="F40" s="111">
        <f t="shared" si="6"/>
        <v>0</v>
      </c>
      <c r="G40" s="111">
        <f t="shared" si="6"/>
        <v>0</v>
      </c>
      <c r="H40" s="111">
        <f t="shared" si="6"/>
        <v>0</v>
      </c>
      <c r="I40" s="111">
        <f t="shared" si="6"/>
        <v>0</v>
      </c>
      <c r="J40" s="111">
        <f t="shared" si="6"/>
        <v>0</v>
      </c>
      <c r="K40" s="111">
        <f t="shared" si="6"/>
        <v>0</v>
      </c>
      <c r="L40" s="111">
        <f t="shared" si="6"/>
        <v>0</v>
      </c>
      <c r="M40" s="111">
        <f t="shared" si="6"/>
        <v>0</v>
      </c>
      <c r="N40" s="112">
        <f t="shared" si="6"/>
        <v>0</v>
      </c>
      <c r="O40" s="101">
        <f t="shared" si="5"/>
        <v>0</v>
      </c>
    </row>
    <row r="41" spans="1:15" ht="18">
      <c r="A41" s="34"/>
      <c r="B41" s="12"/>
      <c r="C41" s="100"/>
      <c r="D41" s="100"/>
      <c r="E41" s="100"/>
      <c r="F41" s="100"/>
      <c r="G41" s="100"/>
      <c r="H41" s="100"/>
      <c r="I41" s="100"/>
      <c r="J41" s="100"/>
      <c r="K41" s="100"/>
      <c r="L41" s="100"/>
      <c r="M41" s="100"/>
      <c r="N41" s="100"/>
      <c r="O41" s="101"/>
    </row>
    <row r="42" spans="1:15" ht="18">
      <c r="A42" s="34"/>
      <c r="B42" s="12"/>
      <c r="C42" s="100"/>
      <c r="D42" s="100"/>
      <c r="E42" s="100"/>
      <c r="F42" s="100"/>
      <c r="G42" s="100"/>
      <c r="H42" s="100"/>
      <c r="I42" s="100"/>
      <c r="J42" s="100"/>
      <c r="K42" s="100"/>
      <c r="L42" s="100"/>
      <c r="M42" s="100"/>
      <c r="N42" s="100"/>
      <c r="O42" s="101"/>
    </row>
    <row r="43" spans="1:15" ht="18">
      <c r="A43" s="23" t="str">
        <f>+A1</f>
        <v>YourCo Inc.</v>
      </c>
      <c r="B43" s="17"/>
      <c r="C43" s="17"/>
      <c r="D43" s="17"/>
      <c r="E43" s="17"/>
      <c r="F43" s="17"/>
      <c r="G43" s="17"/>
      <c r="H43" s="17"/>
      <c r="I43" s="17"/>
      <c r="J43" s="17"/>
      <c r="K43" s="17"/>
      <c r="L43" s="17"/>
      <c r="M43" s="17"/>
      <c r="N43" s="17"/>
      <c r="O43" s="63" t="str">
        <f>+$O$1</f>
        <v>Draft 1</v>
      </c>
    </row>
    <row r="44" spans="1:15" ht="23.25">
      <c r="A44" s="19" t="s">
        <v>38</v>
      </c>
      <c r="B44" s="17"/>
      <c r="C44" s="17"/>
      <c r="D44" s="17"/>
      <c r="E44" s="17"/>
      <c r="F44" s="17"/>
      <c r="G44" s="113"/>
      <c r="H44" s="17"/>
      <c r="I44" s="17"/>
      <c r="J44" s="17"/>
      <c r="K44" s="17"/>
      <c r="L44" s="17"/>
      <c r="M44" s="17"/>
      <c r="N44" s="24"/>
      <c r="O44" s="17"/>
    </row>
    <row r="45" spans="1:15" ht="18">
      <c r="A45" s="20" t="str">
        <f>+A3</f>
        <v>Year 1</v>
      </c>
      <c r="B45" s="16"/>
      <c r="C45" s="16"/>
      <c r="D45" s="16"/>
      <c r="E45" s="16"/>
      <c r="F45" s="16"/>
      <c r="G45" s="16"/>
      <c r="H45" s="16"/>
      <c r="I45" s="16"/>
      <c r="J45" s="16"/>
      <c r="K45" s="16"/>
      <c r="L45" s="16"/>
      <c r="M45" s="16"/>
      <c r="N45" s="16"/>
      <c r="O45" s="16"/>
    </row>
    <row r="46" spans="1:14" ht="18.75">
      <c r="A46" s="20"/>
      <c r="B46" s="16"/>
      <c r="C46" s="24"/>
      <c r="D46" s="18"/>
      <c r="E46" s="18"/>
      <c r="F46" s="18"/>
      <c r="G46" s="18"/>
      <c r="H46" s="18"/>
      <c r="I46" s="18"/>
      <c r="J46" s="25"/>
      <c r="K46" s="18"/>
      <c r="L46" s="25"/>
      <c r="M46" s="18"/>
      <c r="N46" s="18"/>
    </row>
    <row r="47" spans="1:14" ht="18">
      <c r="A47" s="16"/>
      <c r="B47" s="39"/>
      <c r="C47" s="21" t="str">
        <f>IF(ISBLANK('Sales-COS'!C$5),"",'Sales-COS'!C$5)</f>
        <v>Month</v>
      </c>
      <c r="D47" s="21">
        <f>IF(ISBLANK('Sales-COS'!D$5),"",'Sales-COS'!D$5)</f>
      </c>
      <c r="E47" s="21">
        <f>IF(ISBLANK('Sales-COS'!E$5),"",'Sales-COS'!E$5)</f>
      </c>
      <c r="F47" s="21">
        <f>IF(ISBLANK('Sales-COS'!F$5),"",'Sales-COS'!F$5)</f>
      </c>
      <c r="G47" s="21">
        <f>IF(ISBLANK('Sales-COS'!G$5),"",'Sales-COS'!G$5)</f>
      </c>
      <c r="H47" s="21">
        <f>IF(ISBLANK('Sales-COS'!H$5),"",'Sales-COS'!H$5)</f>
      </c>
      <c r="I47" s="21">
        <f>IF(ISBLANK('Sales-COS'!I$5),"",'Sales-COS'!I$5)</f>
      </c>
      <c r="J47" s="21">
        <f>IF(ISBLANK('Sales-COS'!J$5),"",'Sales-COS'!J$5)</f>
      </c>
      <c r="K47" s="21">
        <f>IF(ISBLANK('Sales-COS'!K$5),"",'Sales-COS'!K$5)</f>
      </c>
      <c r="L47" s="21">
        <f>IF(ISBLANK('Sales-COS'!L$5),"",'Sales-COS'!L$5)</f>
      </c>
      <c r="M47" s="21">
        <f>IF(ISBLANK('Sales-COS'!M$5),"",'Sales-COS'!M$5)</f>
      </c>
      <c r="N47" s="21">
        <f>IF(ISBLANK('Sales-COS'!N$5),"",'Sales-COS'!N$5)</f>
      </c>
    </row>
    <row r="48" spans="1:14" ht="24" thickBot="1">
      <c r="A48" s="114"/>
      <c r="B48" s="40"/>
      <c r="C48" s="70">
        <f>+C6</f>
        <v>1</v>
      </c>
      <c r="D48" s="70">
        <f aca="true" t="shared" si="7" ref="D48:N48">+D6</f>
        <v>2</v>
      </c>
      <c r="E48" s="70">
        <f t="shared" si="7"/>
        <v>3</v>
      </c>
      <c r="F48" s="70">
        <f t="shared" si="7"/>
        <v>4</v>
      </c>
      <c r="G48" s="70">
        <f t="shared" si="7"/>
        <v>5</v>
      </c>
      <c r="H48" s="70">
        <f t="shared" si="7"/>
        <v>6</v>
      </c>
      <c r="I48" s="70">
        <f t="shared" si="7"/>
        <v>7</v>
      </c>
      <c r="J48" s="70">
        <f t="shared" si="7"/>
        <v>8</v>
      </c>
      <c r="K48" s="70">
        <f t="shared" si="7"/>
        <v>9</v>
      </c>
      <c r="L48" s="70">
        <f t="shared" si="7"/>
        <v>10</v>
      </c>
      <c r="M48" s="70">
        <f t="shared" si="7"/>
        <v>11</v>
      </c>
      <c r="N48" s="70">
        <f t="shared" si="7"/>
        <v>12</v>
      </c>
    </row>
    <row r="49" spans="1:14" ht="18">
      <c r="A49" s="29"/>
      <c r="B49" s="115" t="s">
        <v>2</v>
      </c>
      <c r="C49" s="30"/>
      <c r="D49" s="30"/>
      <c r="E49" s="30"/>
      <c r="F49" s="30"/>
      <c r="G49" s="30"/>
      <c r="H49" s="30"/>
      <c r="I49" s="30"/>
      <c r="J49" s="30"/>
      <c r="K49" s="30"/>
      <c r="L49" s="30"/>
      <c r="M49" s="30"/>
      <c r="N49" s="30"/>
    </row>
    <row r="50" spans="1:14" ht="20.25">
      <c r="A50" s="98" t="s">
        <v>39</v>
      </c>
      <c r="B50" s="73" t="s">
        <v>40</v>
      </c>
      <c r="C50" s="33"/>
      <c r="D50" s="33"/>
      <c r="E50" s="33"/>
      <c r="F50" s="33"/>
      <c r="G50" s="33"/>
      <c r="H50" s="33"/>
      <c r="I50" s="33"/>
      <c r="J50" s="33"/>
      <c r="K50" s="33"/>
      <c r="L50" s="33"/>
      <c r="M50" s="33"/>
      <c r="N50" s="33"/>
    </row>
    <row r="51" spans="1:14" ht="18">
      <c r="A51" s="51" t="str">
        <f aca="true" t="shared" si="8" ref="A51:A75">IF(+A7="","",+A7)</f>
        <v>ADMINISTRATIVE</v>
      </c>
      <c r="B51" s="117"/>
      <c r="C51" s="52">
        <f aca="true" t="shared" si="9" ref="C51:N66">IF($B51&lt;1,"",(+$B51/12))</f>
      </c>
      <c r="D51" s="53">
        <f t="shared" si="9"/>
      </c>
      <c r="E51" s="53">
        <f t="shared" si="9"/>
      </c>
      <c r="F51" s="53">
        <f t="shared" si="9"/>
      </c>
      <c r="G51" s="53">
        <f t="shared" si="9"/>
      </c>
      <c r="H51" s="53">
        <f t="shared" si="9"/>
      </c>
      <c r="I51" s="53">
        <f t="shared" si="9"/>
      </c>
      <c r="J51" s="53">
        <f t="shared" si="9"/>
      </c>
      <c r="K51" s="53">
        <f t="shared" si="9"/>
      </c>
      <c r="L51" s="53">
        <f t="shared" si="9"/>
      </c>
      <c r="M51" s="53">
        <f t="shared" si="9"/>
      </c>
      <c r="N51" s="54">
        <f t="shared" si="9"/>
      </c>
    </row>
    <row r="52" spans="1:14" ht="18">
      <c r="A52" s="50" t="str">
        <f t="shared" si="8"/>
        <v>President/CEO</v>
      </c>
      <c r="B52" s="64">
        <v>100000</v>
      </c>
      <c r="C52" s="55">
        <f t="shared" si="9"/>
        <v>8333.333333333334</v>
      </c>
      <c r="D52" s="56">
        <f t="shared" si="9"/>
        <v>8333.333333333334</v>
      </c>
      <c r="E52" s="56">
        <f t="shared" si="9"/>
        <v>8333.333333333334</v>
      </c>
      <c r="F52" s="56">
        <f t="shared" si="9"/>
        <v>8333.333333333334</v>
      </c>
      <c r="G52" s="56">
        <f t="shared" si="9"/>
        <v>8333.333333333334</v>
      </c>
      <c r="H52" s="56">
        <f t="shared" si="9"/>
        <v>8333.333333333334</v>
      </c>
      <c r="I52" s="56">
        <f t="shared" si="9"/>
        <v>8333.333333333334</v>
      </c>
      <c r="J52" s="56">
        <f t="shared" si="9"/>
        <v>8333.333333333334</v>
      </c>
      <c r="K52" s="56">
        <f t="shared" si="9"/>
        <v>8333.333333333334</v>
      </c>
      <c r="L52" s="56">
        <f t="shared" si="9"/>
        <v>8333.333333333334</v>
      </c>
      <c r="M52" s="56">
        <f t="shared" si="9"/>
        <v>8333.333333333334</v>
      </c>
      <c r="N52" s="57">
        <f t="shared" si="9"/>
        <v>8333.333333333334</v>
      </c>
    </row>
    <row r="53" spans="1:14" ht="18">
      <c r="A53" s="50" t="str">
        <f t="shared" si="8"/>
        <v>Administrator/Front Office</v>
      </c>
      <c r="B53" s="64">
        <v>30000</v>
      </c>
      <c r="C53" s="55">
        <f t="shared" si="9"/>
        <v>2500</v>
      </c>
      <c r="D53" s="56">
        <f t="shared" si="9"/>
        <v>2500</v>
      </c>
      <c r="E53" s="56">
        <f t="shared" si="9"/>
        <v>2500</v>
      </c>
      <c r="F53" s="56">
        <f t="shared" si="9"/>
        <v>2500</v>
      </c>
      <c r="G53" s="56">
        <f t="shared" si="9"/>
        <v>2500</v>
      </c>
      <c r="H53" s="56">
        <f t="shared" si="9"/>
        <v>2500</v>
      </c>
      <c r="I53" s="56">
        <f t="shared" si="9"/>
        <v>2500</v>
      </c>
      <c r="J53" s="56">
        <f t="shared" si="9"/>
        <v>2500</v>
      </c>
      <c r="K53" s="56">
        <f t="shared" si="9"/>
        <v>2500</v>
      </c>
      <c r="L53" s="56">
        <f t="shared" si="9"/>
        <v>2500</v>
      </c>
      <c r="M53" s="56">
        <f t="shared" si="9"/>
        <v>2500</v>
      </c>
      <c r="N53" s="57">
        <f t="shared" si="9"/>
        <v>2500</v>
      </c>
    </row>
    <row r="54" spans="1:14" ht="18">
      <c r="A54" s="50" t="str">
        <f t="shared" si="8"/>
        <v>CFO</v>
      </c>
      <c r="B54" s="64">
        <v>60000</v>
      </c>
      <c r="C54" s="55">
        <f t="shared" si="9"/>
        <v>5000</v>
      </c>
      <c r="D54" s="56">
        <f t="shared" si="9"/>
        <v>5000</v>
      </c>
      <c r="E54" s="56">
        <f t="shared" si="9"/>
        <v>5000</v>
      </c>
      <c r="F54" s="56">
        <f t="shared" si="9"/>
        <v>5000</v>
      </c>
      <c r="G54" s="56">
        <f t="shared" si="9"/>
        <v>5000</v>
      </c>
      <c r="H54" s="56">
        <f t="shared" si="9"/>
        <v>5000</v>
      </c>
      <c r="I54" s="56">
        <f t="shared" si="9"/>
        <v>5000</v>
      </c>
      <c r="J54" s="56">
        <f t="shared" si="9"/>
        <v>5000</v>
      </c>
      <c r="K54" s="56">
        <f t="shared" si="9"/>
        <v>5000</v>
      </c>
      <c r="L54" s="56">
        <f t="shared" si="9"/>
        <v>5000</v>
      </c>
      <c r="M54" s="56">
        <f t="shared" si="9"/>
        <v>5000</v>
      </c>
      <c r="N54" s="57">
        <f t="shared" si="9"/>
        <v>5000</v>
      </c>
    </row>
    <row r="55" spans="1:14" ht="18">
      <c r="A55" s="50" t="str">
        <f>IF(+A11="","",+A11)</f>
        <v>Controller</v>
      </c>
      <c r="B55" s="64">
        <v>40000</v>
      </c>
      <c r="C55" s="55">
        <f t="shared" si="9"/>
        <v>3333.3333333333335</v>
      </c>
      <c r="D55" s="56">
        <f t="shared" si="9"/>
        <v>3333.3333333333335</v>
      </c>
      <c r="E55" s="56">
        <f t="shared" si="9"/>
        <v>3333.3333333333335</v>
      </c>
      <c r="F55" s="56">
        <f t="shared" si="9"/>
        <v>3333.3333333333335</v>
      </c>
      <c r="G55" s="56">
        <f t="shared" si="9"/>
        <v>3333.3333333333335</v>
      </c>
      <c r="H55" s="56">
        <f t="shared" si="9"/>
        <v>3333.3333333333335</v>
      </c>
      <c r="I55" s="56">
        <f t="shared" si="9"/>
        <v>3333.3333333333335</v>
      </c>
      <c r="J55" s="56">
        <f t="shared" si="9"/>
        <v>3333.3333333333335</v>
      </c>
      <c r="K55" s="56">
        <f t="shared" si="9"/>
        <v>3333.3333333333335</v>
      </c>
      <c r="L55" s="56">
        <f t="shared" si="9"/>
        <v>3333.3333333333335</v>
      </c>
      <c r="M55" s="56">
        <f t="shared" si="9"/>
        <v>3333.3333333333335</v>
      </c>
      <c r="N55" s="57">
        <f t="shared" si="9"/>
        <v>3333.3333333333335</v>
      </c>
    </row>
    <row r="56" spans="1:14" ht="18">
      <c r="A56" s="50" t="str">
        <f>IF(+A12="","",+A12)</f>
        <v>AP/AR/Payroll/Billing</v>
      </c>
      <c r="B56" s="64">
        <v>30000</v>
      </c>
      <c r="C56" s="55">
        <f t="shared" si="9"/>
        <v>2500</v>
      </c>
      <c r="D56" s="56">
        <f t="shared" si="9"/>
        <v>2500</v>
      </c>
      <c r="E56" s="56">
        <f t="shared" si="9"/>
        <v>2500</v>
      </c>
      <c r="F56" s="56">
        <f t="shared" si="9"/>
        <v>2500</v>
      </c>
      <c r="G56" s="56">
        <f t="shared" si="9"/>
        <v>2500</v>
      </c>
      <c r="H56" s="56">
        <f t="shared" si="9"/>
        <v>2500</v>
      </c>
      <c r="I56" s="56">
        <f t="shared" si="9"/>
        <v>2500</v>
      </c>
      <c r="J56" s="56">
        <f t="shared" si="9"/>
        <v>2500</v>
      </c>
      <c r="K56" s="56">
        <f t="shared" si="9"/>
        <v>2500</v>
      </c>
      <c r="L56" s="56">
        <f t="shared" si="9"/>
        <v>2500</v>
      </c>
      <c r="M56" s="56">
        <f t="shared" si="9"/>
        <v>2500</v>
      </c>
      <c r="N56" s="57">
        <f t="shared" si="9"/>
        <v>2500</v>
      </c>
    </row>
    <row r="57" spans="1:14" ht="18">
      <c r="A57" s="50" t="str">
        <f>IF(+A13="","",+A13)</f>
        <v>Facilities Manager</v>
      </c>
      <c r="B57" s="64">
        <v>0</v>
      </c>
      <c r="C57" s="55">
        <f t="shared" si="9"/>
      </c>
      <c r="D57" s="56">
        <f t="shared" si="9"/>
      </c>
      <c r="E57" s="56">
        <f t="shared" si="9"/>
      </c>
      <c r="F57" s="56">
        <f t="shared" si="9"/>
      </c>
      <c r="G57" s="56">
        <f t="shared" si="9"/>
      </c>
      <c r="H57" s="56">
        <f t="shared" si="9"/>
      </c>
      <c r="I57" s="56">
        <f t="shared" si="9"/>
      </c>
      <c r="J57" s="56">
        <f t="shared" si="9"/>
      </c>
      <c r="K57" s="56">
        <f t="shared" si="9"/>
      </c>
      <c r="L57" s="56">
        <f t="shared" si="9"/>
      </c>
      <c r="M57" s="56">
        <f t="shared" si="9"/>
      </c>
      <c r="N57" s="57">
        <f t="shared" si="9"/>
      </c>
    </row>
    <row r="58" spans="1:14" ht="18">
      <c r="A58" s="50">
        <f t="shared" si="8"/>
      </c>
      <c r="B58" s="64"/>
      <c r="C58" s="55">
        <f t="shared" si="9"/>
      </c>
      <c r="D58" s="56">
        <f t="shared" si="9"/>
      </c>
      <c r="E58" s="56">
        <f t="shared" si="9"/>
      </c>
      <c r="F58" s="56">
        <f t="shared" si="9"/>
      </c>
      <c r="G58" s="56">
        <f t="shared" si="9"/>
      </c>
      <c r="H58" s="56">
        <f t="shared" si="9"/>
      </c>
      <c r="I58" s="56">
        <f t="shared" si="9"/>
      </c>
      <c r="J58" s="56">
        <f t="shared" si="9"/>
      </c>
      <c r="K58" s="56">
        <f t="shared" si="9"/>
      </c>
      <c r="L58" s="56">
        <f t="shared" si="9"/>
      </c>
      <c r="M58" s="56">
        <f t="shared" si="9"/>
      </c>
      <c r="N58" s="57">
        <f t="shared" si="9"/>
      </c>
    </row>
    <row r="59" spans="1:14" ht="18">
      <c r="A59" s="51" t="str">
        <f t="shared" si="8"/>
        <v>OPERATIONS</v>
      </c>
      <c r="B59" s="64"/>
      <c r="C59" s="55">
        <f t="shared" si="9"/>
      </c>
      <c r="D59" s="56">
        <f t="shared" si="9"/>
      </c>
      <c r="E59" s="56">
        <f t="shared" si="9"/>
      </c>
      <c r="F59" s="56">
        <f t="shared" si="9"/>
      </c>
      <c r="G59" s="56">
        <f t="shared" si="9"/>
      </c>
      <c r="H59" s="56">
        <f t="shared" si="9"/>
      </c>
      <c r="I59" s="56">
        <f t="shared" si="9"/>
      </c>
      <c r="J59" s="56">
        <f t="shared" si="9"/>
      </c>
      <c r="K59" s="56">
        <f t="shared" si="9"/>
      </c>
      <c r="L59" s="56">
        <f t="shared" si="9"/>
      </c>
      <c r="M59" s="56">
        <f t="shared" si="9"/>
      </c>
      <c r="N59" s="57">
        <f t="shared" si="9"/>
      </c>
    </row>
    <row r="60" spans="1:14" ht="18">
      <c r="A60" s="50" t="str">
        <f t="shared" si="8"/>
        <v>VP Operations</v>
      </c>
      <c r="B60" s="64">
        <v>0</v>
      </c>
      <c r="C60" s="55">
        <f t="shared" si="9"/>
      </c>
      <c r="D60" s="56">
        <f t="shared" si="9"/>
      </c>
      <c r="E60" s="56">
        <f t="shared" si="9"/>
      </c>
      <c r="F60" s="56">
        <f t="shared" si="9"/>
      </c>
      <c r="G60" s="56">
        <f t="shared" si="9"/>
      </c>
      <c r="H60" s="56">
        <f t="shared" si="9"/>
      </c>
      <c r="I60" s="56">
        <f t="shared" si="9"/>
      </c>
      <c r="J60" s="56">
        <f t="shared" si="9"/>
      </c>
      <c r="K60" s="56">
        <f t="shared" si="9"/>
      </c>
      <c r="L60" s="56">
        <f t="shared" si="9"/>
      </c>
      <c r="M60" s="56">
        <f t="shared" si="9"/>
      </c>
      <c r="N60" s="57">
        <f t="shared" si="9"/>
      </c>
    </row>
    <row r="61" spans="1:14" ht="18">
      <c r="A61" s="50" t="str">
        <f t="shared" si="8"/>
        <v>Director of Operations</v>
      </c>
      <c r="B61" s="64">
        <v>0</v>
      </c>
      <c r="C61" s="55">
        <f t="shared" si="9"/>
      </c>
      <c r="D61" s="56">
        <f t="shared" si="9"/>
      </c>
      <c r="E61" s="56">
        <f t="shared" si="9"/>
      </c>
      <c r="F61" s="56">
        <f t="shared" si="9"/>
      </c>
      <c r="G61" s="56">
        <f t="shared" si="9"/>
      </c>
      <c r="H61" s="56">
        <f t="shared" si="9"/>
      </c>
      <c r="I61" s="56">
        <f t="shared" si="9"/>
      </c>
      <c r="J61" s="56">
        <f t="shared" si="9"/>
      </c>
      <c r="K61" s="56">
        <f t="shared" si="9"/>
      </c>
      <c r="L61" s="56">
        <f t="shared" si="9"/>
      </c>
      <c r="M61" s="56">
        <f t="shared" si="9"/>
      </c>
      <c r="N61" s="57">
        <f t="shared" si="9"/>
      </c>
    </row>
    <row r="62" spans="1:14" ht="18">
      <c r="A62" s="50" t="str">
        <f t="shared" si="8"/>
        <v>Other</v>
      </c>
      <c r="B62" s="64">
        <v>0</v>
      </c>
      <c r="C62" s="55">
        <f t="shared" si="9"/>
      </c>
      <c r="D62" s="56">
        <f t="shared" si="9"/>
      </c>
      <c r="E62" s="56">
        <f t="shared" si="9"/>
      </c>
      <c r="F62" s="56">
        <f t="shared" si="9"/>
      </c>
      <c r="G62" s="56">
        <f t="shared" si="9"/>
      </c>
      <c r="H62" s="56">
        <f t="shared" si="9"/>
      </c>
      <c r="I62" s="56">
        <f t="shared" si="9"/>
      </c>
      <c r="J62" s="56">
        <f t="shared" si="9"/>
      </c>
      <c r="K62" s="56">
        <f t="shared" si="9"/>
      </c>
      <c r="L62" s="56">
        <f t="shared" si="9"/>
      </c>
      <c r="M62" s="56">
        <f t="shared" si="9"/>
      </c>
      <c r="N62" s="57">
        <f t="shared" si="9"/>
      </c>
    </row>
    <row r="63" spans="1:14" ht="18">
      <c r="A63" s="50" t="str">
        <f t="shared" si="8"/>
        <v>Other</v>
      </c>
      <c r="B63" s="64">
        <v>0</v>
      </c>
      <c r="C63" s="55">
        <f t="shared" si="9"/>
      </c>
      <c r="D63" s="56">
        <f t="shared" si="9"/>
      </c>
      <c r="E63" s="56">
        <f t="shared" si="9"/>
      </c>
      <c r="F63" s="56">
        <f t="shared" si="9"/>
      </c>
      <c r="G63" s="56">
        <f t="shared" si="9"/>
      </c>
      <c r="H63" s="56">
        <f t="shared" si="9"/>
      </c>
      <c r="I63" s="56">
        <f t="shared" si="9"/>
      </c>
      <c r="J63" s="56">
        <f t="shared" si="9"/>
      </c>
      <c r="K63" s="56">
        <f t="shared" si="9"/>
      </c>
      <c r="L63" s="56">
        <f t="shared" si="9"/>
      </c>
      <c r="M63" s="56">
        <f t="shared" si="9"/>
      </c>
      <c r="N63" s="57">
        <f t="shared" si="9"/>
      </c>
    </row>
    <row r="64" spans="1:14" ht="18">
      <c r="A64" s="50" t="str">
        <f t="shared" si="8"/>
        <v>Other</v>
      </c>
      <c r="B64" s="64">
        <v>0</v>
      </c>
      <c r="C64" s="55">
        <f t="shared" si="9"/>
      </c>
      <c r="D64" s="56">
        <f t="shared" si="9"/>
      </c>
      <c r="E64" s="56">
        <f t="shared" si="9"/>
      </c>
      <c r="F64" s="56">
        <f t="shared" si="9"/>
      </c>
      <c r="G64" s="56">
        <f t="shared" si="9"/>
      </c>
      <c r="H64" s="56">
        <f t="shared" si="9"/>
      </c>
      <c r="I64" s="56">
        <f t="shared" si="9"/>
      </c>
      <c r="J64" s="56">
        <f t="shared" si="9"/>
      </c>
      <c r="K64" s="56">
        <f t="shared" si="9"/>
      </c>
      <c r="L64" s="56">
        <f t="shared" si="9"/>
      </c>
      <c r="M64" s="56">
        <f t="shared" si="9"/>
      </c>
      <c r="N64" s="57">
        <f t="shared" si="9"/>
      </c>
    </row>
    <row r="65" spans="1:14" ht="18">
      <c r="A65" s="50" t="str">
        <f t="shared" si="8"/>
        <v>Technical Support</v>
      </c>
      <c r="B65" s="64">
        <v>0</v>
      </c>
      <c r="C65" s="55">
        <f t="shared" si="9"/>
      </c>
      <c r="D65" s="56">
        <f t="shared" si="9"/>
      </c>
      <c r="E65" s="56">
        <f t="shared" si="9"/>
      </c>
      <c r="F65" s="56">
        <f t="shared" si="9"/>
      </c>
      <c r="G65" s="56">
        <f t="shared" si="9"/>
      </c>
      <c r="H65" s="56">
        <f t="shared" si="9"/>
      </c>
      <c r="I65" s="56">
        <f t="shared" si="9"/>
      </c>
      <c r="J65" s="56">
        <f t="shared" si="9"/>
      </c>
      <c r="K65" s="56">
        <f t="shared" si="9"/>
      </c>
      <c r="L65" s="56">
        <f t="shared" si="9"/>
      </c>
      <c r="M65" s="56">
        <f t="shared" si="9"/>
      </c>
      <c r="N65" s="57">
        <f t="shared" si="9"/>
      </c>
    </row>
    <row r="66" spans="1:14" ht="18">
      <c r="A66" s="50" t="str">
        <f t="shared" si="8"/>
        <v>Programmers</v>
      </c>
      <c r="B66" s="64">
        <v>0</v>
      </c>
      <c r="C66" s="55">
        <f t="shared" si="9"/>
      </c>
      <c r="D66" s="56">
        <f t="shared" si="9"/>
      </c>
      <c r="E66" s="56">
        <f t="shared" si="9"/>
      </c>
      <c r="F66" s="56">
        <f t="shared" si="9"/>
      </c>
      <c r="G66" s="56">
        <f t="shared" si="9"/>
      </c>
      <c r="H66" s="56">
        <f t="shared" si="9"/>
      </c>
      <c r="I66" s="56">
        <f t="shared" si="9"/>
      </c>
      <c r="J66" s="56">
        <f t="shared" si="9"/>
      </c>
      <c r="K66" s="56">
        <f t="shared" si="9"/>
      </c>
      <c r="L66" s="56">
        <f t="shared" si="9"/>
      </c>
      <c r="M66" s="56">
        <f t="shared" si="9"/>
      </c>
      <c r="N66" s="57">
        <f t="shared" si="9"/>
      </c>
    </row>
    <row r="67" spans="1:14" ht="18">
      <c r="A67" s="50" t="str">
        <f t="shared" si="8"/>
        <v>Webmaster</v>
      </c>
      <c r="B67" s="64">
        <v>0</v>
      </c>
      <c r="C67" s="55">
        <f aca="true" t="shared" si="10" ref="C67:N75">IF($B67&lt;1,"",(+$B67/12))</f>
      </c>
      <c r="D67" s="56">
        <f t="shared" si="10"/>
      </c>
      <c r="E67" s="56">
        <f t="shared" si="10"/>
      </c>
      <c r="F67" s="56">
        <f t="shared" si="10"/>
      </c>
      <c r="G67" s="56">
        <f t="shared" si="10"/>
      </c>
      <c r="H67" s="56">
        <f t="shared" si="10"/>
      </c>
      <c r="I67" s="56">
        <f t="shared" si="10"/>
      </c>
      <c r="J67" s="56">
        <f t="shared" si="10"/>
      </c>
      <c r="K67" s="56">
        <f t="shared" si="10"/>
      </c>
      <c r="L67" s="56">
        <f t="shared" si="10"/>
      </c>
      <c r="M67" s="56">
        <f t="shared" si="10"/>
      </c>
      <c r="N67" s="57">
        <f t="shared" si="10"/>
      </c>
    </row>
    <row r="68" spans="1:14" ht="18">
      <c r="A68" s="50">
        <f t="shared" si="8"/>
      </c>
      <c r="B68" s="64"/>
      <c r="C68" s="55">
        <f t="shared" si="10"/>
      </c>
      <c r="D68" s="56">
        <f t="shared" si="10"/>
      </c>
      <c r="E68" s="56">
        <f t="shared" si="10"/>
      </c>
      <c r="F68" s="56">
        <f t="shared" si="10"/>
      </c>
      <c r="G68" s="56">
        <f t="shared" si="10"/>
      </c>
      <c r="H68" s="56">
        <f t="shared" si="10"/>
      </c>
      <c r="I68" s="56">
        <f t="shared" si="10"/>
      </c>
      <c r="J68" s="56">
        <f t="shared" si="10"/>
      </c>
      <c r="K68" s="56">
        <f t="shared" si="10"/>
      </c>
      <c r="L68" s="56">
        <f t="shared" si="10"/>
      </c>
      <c r="M68" s="56">
        <f t="shared" si="10"/>
      </c>
      <c r="N68" s="57">
        <f t="shared" si="10"/>
      </c>
    </row>
    <row r="69" spans="1:14" ht="18">
      <c r="A69" s="51" t="str">
        <f t="shared" si="8"/>
        <v>SALES &amp; MARKETING</v>
      </c>
      <c r="B69" s="64">
        <v>0</v>
      </c>
      <c r="C69" s="55">
        <f t="shared" si="10"/>
      </c>
      <c r="D69" s="56">
        <f t="shared" si="10"/>
      </c>
      <c r="E69" s="56">
        <f t="shared" si="10"/>
      </c>
      <c r="F69" s="56">
        <f t="shared" si="10"/>
      </c>
      <c r="G69" s="56">
        <f t="shared" si="10"/>
      </c>
      <c r="H69" s="56">
        <f t="shared" si="10"/>
      </c>
      <c r="I69" s="56">
        <f t="shared" si="10"/>
      </c>
      <c r="J69" s="56">
        <f t="shared" si="10"/>
      </c>
      <c r="K69" s="56">
        <f t="shared" si="10"/>
      </c>
      <c r="L69" s="56">
        <f t="shared" si="10"/>
      </c>
      <c r="M69" s="56">
        <f t="shared" si="10"/>
      </c>
      <c r="N69" s="57">
        <f t="shared" si="10"/>
      </c>
    </row>
    <row r="70" spans="1:14" ht="18">
      <c r="A70" s="50" t="str">
        <f t="shared" si="8"/>
        <v>VP Sales &amp; Marketing</v>
      </c>
      <c r="B70" s="64">
        <v>0</v>
      </c>
      <c r="C70" s="55">
        <f t="shared" si="10"/>
      </c>
      <c r="D70" s="56">
        <f t="shared" si="10"/>
      </c>
      <c r="E70" s="56">
        <f t="shared" si="10"/>
      </c>
      <c r="F70" s="56">
        <f t="shared" si="10"/>
      </c>
      <c r="G70" s="56">
        <f t="shared" si="10"/>
      </c>
      <c r="H70" s="56">
        <f t="shared" si="10"/>
      </c>
      <c r="I70" s="56">
        <f t="shared" si="10"/>
      </c>
      <c r="J70" s="56">
        <f t="shared" si="10"/>
      </c>
      <c r="K70" s="56">
        <f t="shared" si="10"/>
      </c>
      <c r="L70" s="56">
        <f t="shared" si="10"/>
      </c>
      <c r="M70" s="56">
        <f t="shared" si="10"/>
      </c>
      <c r="N70" s="57">
        <f t="shared" si="10"/>
      </c>
    </row>
    <row r="71" spans="1:14" ht="18">
      <c r="A71" s="50" t="str">
        <f t="shared" si="8"/>
        <v>Sales Director</v>
      </c>
      <c r="B71" s="64">
        <v>0</v>
      </c>
      <c r="C71" s="55">
        <f t="shared" si="10"/>
      </c>
      <c r="D71" s="56">
        <f t="shared" si="10"/>
      </c>
      <c r="E71" s="56">
        <f t="shared" si="10"/>
      </c>
      <c r="F71" s="56">
        <f t="shared" si="10"/>
      </c>
      <c r="G71" s="56">
        <f t="shared" si="10"/>
      </c>
      <c r="H71" s="56">
        <f t="shared" si="10"/>
      </c>
      <c r="I71" s="56">
        <f t="shared" si="10"/>
      </c>
      <c r="J71" s="56">
        <f t="shared" si="10"/>
      </c>
      <c r="K71" s="56">
        <f t="shared" si="10"/>
      </c>
      <c r="L71" s="56">
        <f t="shared" si="10"/>
      </c>
      <c r="M71" s="56">
        <f t="shared" si="10"/>
      </c>
      <c r="N71" s="57">
        <f t="shared" si="10"/>
      </c>
    </row>
    <row r="72" spans="1:14" ht="18">
      <c r="A72" s="50" t="str">
        <f>IF(+A28="","",+A28)</f>
        <v>Inside Sales</v>
      </c>
      <c r="B72" s="64">
        <v>0</v>
      </c>
      <c r="C72" s="55">
        <f t="shared" si="10"/>
      </c>
      <c r="D72" s="56">
        <f t="shared" si="10"/>
      </c>
      <c r="E72" s="56">
        <f t="shared" si="10"/>
      </c>
      <c r="F72" s="56">
        <f t="shared" si="10"/>
      </c>
      <c r="G72" s="56">
        <f t="shared" si="10"/>
      </c>
      <c r="H72" s="56">
        <f t="shared" si="10"/>
      </c>
      <c r="I72" s="56">
        <f t="shared" si="10"/>
      </c>
      <c r="J72" s="56">
        <f t="shared" si="10"/>
      </c>
      <c r="K72" s="56">
        <f t="shared" si="10"/>
      </c>
      <c r="L72" s="56">
        <f t="shared" si="10"/>
      </c>
      <c r="M72" s="56">
        <f t="shared" si="10"/>
      </c>
      <c r="N72" s="57">
        <f t="shared" si="10"/>
      </c>
    </row>
    <row r="73" spans="1:14" ht="18">
      <c r="A73" s="50" t="str">
        <f>IF(+A29="","",+A29)</f>
        <v>Outside Sales</v>
      </c>
      <c r="B73" s="64">
        <v>0</v>
      </c>
      <c r="C73" s="55">
        <f t="shared" si="10"/>
      </c>
      <c r="D73" s="56">
        <f t="shared" si="10"/>
      </c>
      <c r="E73" s="56">
        <f t="shared" si="10"/>
      </c>
      <c r="F73" s="56">
        <f t="shared" si="10"/>
      </c>
      <c r="G73" s="56">
        <f t="shared" si="10"/>
      </c>
      <c r="H73" s="56">
        <f t="shared" si="10"/>
      </c>
      <c r="I73" s="56">
        <f t="shared" si="10"/>
      </c>
      <c r="J73" s="56">
        <f t="shared" si="10"/>
      </c>
      <c r="K73" s="56">
        <f t="shared" si="10"/>
      </c>
      <c r="L73" s="56">
        <f t="shared" si="10"/>
      </c>
      <c r="M73" s="56">
        <f t="shared" si="10"/>
      </c>
      <c r="N73" s="57">
        <f t="shared" si="10"/>
      </c>
    </row>
    <row r="74" spans="1:14" ht="18">
      <c r="A74" s="50" t="str">
        <f>IF(+A30="","",+A30)</f>
        <v>Other</v>
      </c>
      <c r="B74" s="64">
        <v>0</v>
      </c>
      <c r="C74" s="55">
        <f t="shared" si="10"/>
      </c>
      <c r="D74" s="56">
        <f t="shared" si="10"/>
      </c>
      <c r="E74" s="56">
        <f t="shared" si="10"/>
      </c>
      <c r="F74" s="56">
        <f t="shared" si="10"/>
      </c>
      <c r="G74" s="56">
        <f t="shared" si="10"/>
      </c>
      <c r="H74" s="56">
        <f t="shared" si="10"/>
      </c>
      <c r="I74" s="56">
        <f t="shared" si="10"/>
      </c>
      <c r="J74" s="56">
        <f t="shared" si="10"/>
      </c>
      <c r="K74" s="56">
        <f t="shared" si="10"/>
      </c>
      <c r="L74" s="56">
        <f t="shared" si="10"/>
      </c>
      <c r="M74" s="56">
        <f t="shared" si="10"/>
      </c>
      <c r="N74" s="57">
        <f t="shared" si="10"/>
      </c>
    </row>
    <row r="75" spans="1:14" ht="18">
      <c r="A75" s="50" t="str">
        <f t="shared" si="8"/>
        <v>Other</v>
      </c>
      <c r="B75" s="64">
        <v>0</v>
      </c>
      <c r="C75" s="58">
        <f t="shared" si="10"/>
      </c>
      <c r="D75" s="59">
        <f t="shared" si="10"/>
      </c>
      <c r="E75" s="59">
        <f t="shared" si="10"/>
      </c>
      <c r="F75" s="59">
        <f t="shared" si="10"/>
      </c>
      <c r="G75" s="59">
        <f t="shared" si="10"/>
      </c>
      <c r="H75" s="59">
        <f t="shared" si="10"/>
      </c>
      <c r="I75" s="59">
        <f t="shared" si="10"/>
      </c>
      <c r="J75" s="59">
        <f t="shared" si="10"/>
      </c>
      <c r="K75" s="59">
        <f t="shared" si="10"/>
      </c>
      <c r="L75" s="59">
        <f t="shared" si="10"/>
      </c>
      <c r="M75" s="59">
        <f t="shared" si="10"/>
      </c>
      <c r="N75" s="60">
        <f t="shared" si="10"/>
      </c>
    </row>
    <row r="76" spans="1:14" ht="18">
      <c r="A76" s="50"/>
      <c r="B76" s="64"/>
      <c r="C76" s="56"/>
      <c r="D76" s="56"/>
      <c r="E76" s="56"/>
      <c r="F76" s="56"/>
      <c r="G76" s="56"/>
      <c r="H76" s="56"/>
      <c r="I76" s="56"/>
      <c r="J76" s="56"/>
      <c r="K76" s="56"/>
      <c r="L76" s="56"/>
      <c r="M76" s="56"/>
      <c r="N76" s="56"/>
    </row>
    <row r="77" spans="1:14" ht="18">
      <c r="A77" s="50">
        <f aca="true" t="shared" si="11" ref="A77:A83">IF(+A33="","",+A33)</f>
      </c>
      <c r="B77" s="64"/>
      <c r="C77" s="56"/>
      <c r="D77" s="56"/>
      <c r="E77" s="56"/>
      <c r="F77" s="56"/>
      <c r="G77" s="56"/>
      <c r="H77" s="56"/>
      <c r="I77" s="56"/>
      <c r="J77" s="56"/>
      <c r="K77" s="56"/>
      <c r="L77" s="56"/>
      <c r="M77" s="56"/>
      <c r="N77" s="56"/>
    </row>
    <row r="78" spans="1:14" ht="18">
      <c r="A78" s="51" t="str">
        <f t="shared" si="11"/>
        <v>CONTRACTORS</v>
      </c>
      <c r="B78" s="64"/>
      <c r="C78" s="56"/>
      <c r="D78" s="56"/>
      <c r="E78" s="56"/>
      <c r="F78" s="56"/>
      <c r="G78" s="56"/>
      <c r="H78" s="56"/>
      <c r="I78" s="56"/>
      <c r="J78" s="56"/>
      <c r="K78" s="56"/>
      <c r="L78" s="56"/>
      <c r="M78" s="56"/>
      <c r="N78" s="56"/>
    </row>
    <row r="79" spans="1:14" ht="18">
      <c r="A79" s="50" t="str">
        <f t="shared" si="11"/>
        <v>Webmaster</v>
      </c>
      <c r="B79" s="64">
        <v>0</v>
      </c>
      <c r="C79" s="52">
        <f>+B79/12</f>
        <v>0</v>
      </c>
      <c r="D79" s="53">
        <f>+C79</f>
        <v>0</v>
      </c>
      <c r="E79" s="53">
        <f>+D79</f>
        <v>0</v>
      </c>
      <c r="F79" s="53">
        <f aca="true" t="shared" si="12" ref="F79:N79">+E79</f>
        <v>0</v>
      </c>
      <c r="G79" s="53">
        <f t="shared" si="12"/>
        <v>0</v>
      </c>
      <c r="H79" s="53">
        <f t="shared" si="12"/>
        <v>0</v>
      </c>
      <c r="I79" s="53">
        <f t="shared" si="12"/>
        <v>0</v>
      </c>
      <c r="J79" s="53">
        <f t="shared" si="12"/>
        <v>0</v>
      </c>
      <c r="K79" s="53">
        <f t="shared" si="12"/>
        <v>0</v>
      </c>
      <c r="L79" s="53">
        <f t="shared" si="12"/>
        <v>0</v>
      </c>
      <c r="M79" s="53">
        <f t="shared" si="12"/>
        <v>0</v>
      </c>
      <c r="N79" s="54">
        <f t="shared" si="12"/>
        <v>0</v>
      </c>
    </row>
    <row r="80" spans="1:14" ht="18">
      <c r="A80" s="50" t="str">
        <f t="shared" si="11"/>
        <v>Contractor 2</v>
      </c>
      <c r="B80" s="64">
        <v>0</v>
      </c>
      <c r="C80" s="55">
        <f>+B80/12</f>
        <v>0</v>
      </c>
      <c r="D80" s="56">
        <f aca="true" t="shared" si="13" ref="D80:N83">+C80</f>
        <v>0</v>
      </c>
      <c r="E80" s="56">
        <f t="shared" si="13"/>
        <v>0</v>
      </c>
      <c r="F80" s="56">
        <f t="shared" si="13"/>
        <v>0</v>
      </c>
      <c r="G80" s="56">
        <f t="shared" si="13"/>
        <v>0</v>
      </c>
      <c r="H80" s="56">
        <f t="shared" si="13"/>
        <v>0</v>
      </c>
      <c r="I80" s="56">
        <f t="shared" si="13"/>
        <v>0</v>
      </c>
      <c r="J80" s="56">
        <f t="shared" si="13"/>
        <v>0</v>
      </c>
      <c r="K80" s="56">
        <f t="shared" si="13"/>
        <v>0</v>
      </c>
      <c r="L80" s="56">
        <f t="shared" si="13"/>
        <v>0</v>
      </c>
      <c r="M80" s="56">
        <f t="shared" si="13"/>
        <v>0</v>
      </c>
      <c r="N80" s="57">
        <f t="shared" si="13"/>
        <v>0</v>
      </c>
    </row>
    <row r="81" spans="1:14" ht="18">
      <c r="A81" s="50" t="str">
        <f t="shared" si="11"/>
        <v>Contractor 3</v>
      </c>
      <c r="B81" s="64">
        <v>0</v>
      </c>
      <c r="C81" s="55">
        <f>+B81/12</f>
        <v>0</v>
      </c>
      <c r="D81" s="56">
        <f t="shared" si="13"/>
        <v>0</v>
      </c>
      <c r="E81" s="56">
        <f t="shared" si="13"/>
        <v>0</v>
      </c>
      <c r="F81" s="56">
        <f t="shared" si="13"/>
        <v>0</v>
      </c>
      <c r="G81" s="56">
        <f t="shared" si="13"/>
        <v>0</v>
      </c>
      <c r="H81" s="56">
        <f t="shared" si="13"/>
        <v>0</v>
      </c>
      <c r="I81" s="56">
        <f t="shared" si="13"/>
        <v>0</v>
      </c>
      <c r="J81" s="56">
        <f t="shared" si="13"/>
        <v>0</v>
      </c>
      <c r="K81" s="56">
        <f t="shared" si="13"/>
        <v>0</v>
      </c>
      <c r="L81" s="56">
        <f t="shared" si="13"/>
        <v>0</v>
      </c>
      <c r="M81" s="56">
        <f t="shared" si="13"/>
        <v>0</v>
      </c>
      <c r="N81" s="57">
        <f t="shared" si="13"/>
        <v>0</v>
      </c>
    </row>
    <row r="82" spans="1:14" ht="18">
      <c r="A82" s="50" t="str">
        <f t="shared" si="11"/>
        <v>Contractor 4</v>
      </c>
      <c r="B82" s="64">
        <v>0</v>
      </c>
      <c r="C82" s="55">
        <f>+B82/12</f>
        <v>0</v>
      </c>
      <c r="D82" s="56">
        <f t="shared" si="13"/>
        <v>0</v>
      </c>
      <c r="E82" s="56">
        <f t="shared" si="13"/>
        <v>0</v>
      </c>
      <c r="F82" s="56">
        <f t="shared" si="13"/>
        <v>0</v>
      </c>
      <c r="G82" s="56">
        <f t="shared" si="13"/>
        <v>0</v>
      </c>
      <c r="H82" s="56">
        <f t="shared" si="13"/>
        <v>0</v>
      </c>
      <c r="I82" s="56">
        <f t="shared" si="13"/>
        <v>0</v>
      </c>
      <c r="J82" s="56">
        <f t="shared" si="13"/>
        <v>0</v>
      </c>
      <c r="K82" s="56">
        <f t="shared" si="13"/>
        <v>0</v>
      </c>
      <c r="L82" s="56">
        <f t="shared" si="13"/>
        <v>0</v>
      </c>
      <c r="M82" s="56">
        <f t="shared" si="13"/>
        <v>0</v>
      </c>
      <c r="N82" s="57">
        <f t="shared" si="13"/>
        <v>0</v>
      </c>
    </row>
    <row r="83" spans="1:14" ht="18">
      <c r="A83" s="50" t="str">
        <f t="shared" si="11"/>
        <v>Contractor 5</v>
      </c>
      <c r="B83" s="64">
        <v>0</v>
      </c>
      <c r="C83" s="58">
        <f>+B83/12</f>
        <v>0</v>
      </c>
      <c r="D83" s="59">
        <f t="shared" si="13"/>
        <v>0</v>
      </c>
      <c r="E83" s="59">
        <f t="shared" si="13"/>
        <v>0</v>
      </c>
      <c r="F83" s="59">
        <f t="shared" si="13"/>
        <v>0</v>
      </c>
      <c r="G83" s="59">
        <f t="shared" si="13"/>
        <v>0</v>
      </c>
      <c r="H83" s="59">
        <f t="shared" si="13"/>
        <v>0</v>
      </c>
      <c r="I83" s="59">
        <f t="shared" si="13"/>
        <v>0</v>
      </c>
      <c r="J83" s="59">
        <f t="shared" si="13"/>
        <v>0</v>
      </c>
      <c r="K83" s="59">
        <f t="shared" si="13"/>
        <v>0</v>
      </c>
      <c r="L83" s="59">
        <f t="shared" si="13"/>
        <v>0</v>
      </c>
      <c r="M83" s="59">
        <f t="shared" si="13"/>
        <v>0</v>
      </c>
      <c r="N83" s="60">
        <f t="shared" si="13"/>
        <v>0</v>
      </c>
    </row>
    <row r="84" spans="4:15" ht="18">
      <c r="D84" s="56"/>
      <c r="E84" s="56"/>
      <c r="F84" s="56"/>
      <c r="G84" s="56"/>
      <c r="H84" s="56"/>
      <c r="I84" s="56"/>
      <c r="J84" s="56"/>
      <c r="K84" s="56"/>
      <c r="L84" s="56"/>
      <c r="M84" s="56"/>
      <c r="N84" s="56"/>
      <c r="O84" s="12"/>
    </row>
    <row r="85" ht="18">
      <c r="A85" s="12"/>
    </row>
    <row r="87" spans="1:15" ht="18">
      <c r="A87" s="23" t="str">
        <f>+A1</f>
        <v>YourCo Inc.</v>
      </c>
      <c r="B87" s="17"/>
      <c r="C87" s="17"/>
      <c r="D87" s="17"/>
      <c r="E87" s="17"/>
      <c r="F87" s="17"/>
      <c r="G87" s="17"/>
      <c r="H87" s="17"/>
      <c r="I87" s="17"/>
      <c r="J87" s="17"/>
      <c r="K87" s="17"/>
      <c r="L87" s="17"/>
      <c r="M87" s="17"/>
      <c r="N87" s="17"/>
      <c r="O87" s="63" t="str">
        <f>+$O$1</f>
        <v>Draft 1</v>
      </c>
    </row>
    <row r="88" spans="1:15" ht="23.25">
      <c r="A88" s="19" t="s">
        <v>45</v>
      </c>
      <c r="B88" s="17"/>
      <c r="C88" s="17"/>
      <c r="D88" s="17"/>
      <c r="E88" s="17"/>
      <c r="F88" s="17"/>
      <c r="G88" s="17"/>
      <c r="H88" s="17"/>
      <c r="I88" s="17"/>
      <c r="J88" s="17"/>
      <c r="K88" s="17"/>
      <c r="L88" s="17"/>
      <c r="M88" s="17"/>
      <c r="N88" s="24"/>
      <c r="O88" s="17"/>
    </row>
    <row r="89" spans="1:15" ht="18">
      <c r="A89" s="20" t="str">
        <f>+A3</f>
        <v>Year 1</v>
      </c>
      <c r="B89" s="16"/>
      <c r="C89" s="16"/>
      <c r="D89" s="16"/>
      <c r="E89" s="16"/>
      <c r="F89" s="16"/>
      <c r="G89" s="16"/>
      <c r="H89" s="16"/>
      <c r="I89" s="16"/>
      <c r="J89" s="16"/>
      <c r="K89" s="16"/>
      <c r="L89" s="16"/>
      <c r="M89" s="16"/>
      <c r="N89" s="16"/>
      <c r="O89" s="16"/>
    </row>
    <row r="90" spans="1:14" ht="18.75">
      <c r="A90" s="20"/>
      <c r="B90" s="16"/>
      <c r="C90" s="24"/>
      <c r="D90" s="18"/>
      <c r="E90" s="18"/>
      <c r="F90" s="18"/>
      <c r="G90" s="18"/>
      <c r="H90" s="18"/>
      <c r="I90" s="18"/>
      <c r="J90" s="25"/>
      <c r="K90" s="18"/>
      <c r="L90" s="25"/>
      <c r="M90" s="18"/>
      <c r="N90" s="18"/>
    </row>
    <row r="91" spans="1:15" ht="18">
      <c r="A91" s="16"/>
      <c r="B91" s="39"/>
      <c r="C91" s="21" t="str">
        <f>IF(ISBLANK('Sales-COS'!C$5),"",'Sales-COS'!C$5)</f>
        <v>Month</v>
      </c>
      <c r="D91" s="21">
        <f>IF(ISBLANK('Sales-COS'!D$5),"",'Sales-COS'!D$5)</f>
      </c>
      <c r="E91" s="21">
        <f>IF(ISBLANK('Sales-COS'!E$5),"",'Sales-COS'!E$5)</f>
      </c>
      <c r="F91" s="21">
        <f>IF(ISBLANK('Sales-COS'!F$5),"",'Sales-COS'!F$5)</f>
      </c>
      <c r="G91" s="21">
        <f>IF(ISBLANK('Sales-COS'!G$5),"",'Sales-COS'!G$5)</f>
      </c>
      <c r="H91" s="21">
        <f>IF(ISBLANK('Sales-COS'!H$5),"",'Sales-COS'!H$5)</f>
      </c>
      <c r="I91" s="21">
        <f>IF(ISBLANK('Sales-COS'!I$5),"",'Sales-COS'!I$5)</f>
      </c>
      <c r="J91" s="21">
        <f>IF(ISBLANK('Sales-COS'!J$5),"",'Sales-COS'!J$5)</f>
      </c>
      <c r="K91" s="21">
        <f>IF(ISBLANK('Sales-COS'!K$5),"",'Sales-COS'!K$5)</f>
      </c>
      <c r="L91" s="21">
        <f>IF(ISBLANK('Sales-COS'!L$5),"",'Sales-COS'!L$5)</f>
      </c>
      <c r="M91" s="21">
        <f>IF(ISBLANK('Sales-COS'!M$5),"",'Sales-COS'!M$5)</f>
      </c>
      <c r="N91" s="21">
        <f>IF(ISBLANK('Sales-COS'!N$5),"",'Sales-COS'!N$5)</f>
      </c>
      <c r="O91" s="22" t="s">
        <v>1</v>
      </c>
    </row>
    <row r="92" spans="1:15" ht="18.75" thickBot="1">
      <c r="A92" s="27"/>
      <c r="B92" s="40"/>
      <c r="C92" s="70">
        <v>1</v>
      </c>
      <c r="D92" s="70">
        <v>2</v>
      </c>
      <c r="E92" s="70">
        <v>3</v>
      </c>
      <c r="F92" s="70">
        <v>4</v>
      </c>
      <c r="G92" s="70">
        <v>5</v>
      </c>
      <c r="H92" s="70">
        <v>6</v>
      </c>
      <c r="I92" s="70">
        <v>7</v>
      </c>
      <c r="J92" s="70">
        <v>8</v>
      </c>
      <c r="K92" s="70">
        <v>9</v>
      </c>
      <c r="L92" s="70">
        <v>10</v>
      </c>
      <c r="M92" s="70">
        <v>11</v>
      </c>
      <c r="N92" s="70">
        <v>12</v>
      </c>
      <c r="O92" s="116" t="s">
        <v>41</v>
      </c>
    </row>
    <row r="93" spans="1:15" ht="18">
      <c r="A93" s="51" t="str">
        <f aca="true" t="shared" si="14" ref="A93:A117">IF(A7="","",+A7)</f>
        <v>ADMINISTRATIVE</v>
      </c>
      <c r="B93" s="12"/>
      <c r="C93" s="105"/>
      <c r="D93" s="100"/>
      <c r="E93" s="100"/>
      <c r="F93" s="100"/>
      <c r="G93" s="100"/>
      <c r="H93" s="100"/>
      <c r="I93" s="100"/>
      <c r="J93" s="100"/>
      <c r="K93" s="100"/>
      <c r="L93" s="100"/>
      <c r="M93" s="100"/>
      <c r="N93" s="106"/>
      <c r="O93" s="101"/>
    </row>
    <row r="94" spans="1:15" ht="18">
      <c r="A94" s="50" t="str">
        <f t="shared" si="14"/>
        <v>President/CEO</v>
      </c>
      <c r="B94" s="12"/>
      <c r="C94" s="55">
        <f aca="true" t="shared" si="15" ref="C94:N94">IF(C8=0,"",(C8*C52))</f>
        <v>8333.333333333334</v>
      </c>
      <c r="D94" s="56">
        <f t="shared" si="15"/>
        <v>8333.333333333334</v>
      </c>
      <c r="E94" s="56">
        <f t="shared" si="15"/>
        <v>8333.333333333334</v>
      </c>
      <c r="F94" s="56">
        <f t="shared" si="15"/>
        <v>8333.333333333334</v>
      </c>
      <c r="G94" s="56">
        <f t="shared" si="15"/>
        <v>8333.333333333334</v>
      </c>
      <c r="H94" s="56">
        <f t="shared" si="15"/>
        <v>8333.333333333334</v>
      </c>
      <c r="I94" s="56">
        <f t="shared" si="15"/>
        <v>8333.333333333334</v>
      </c>
      <c r="J94" s="56">
        <f t="shared" si="15"/>
        <v>8333.333333333334</v>
      </c>
      <c r="K94" s="56">
        <f t="shared" si="15"/>
        <v>8333.333333333334</v>
      </c>
      <c r="L94" s="56">
        <f t="shared" si="15"/>
        <v>8333.333333333334</v>
      </c>
      <c r="M94" s="56">
        <f t="shared" si="15"/>
        <v>8333.333333333334</v>
      </c>
      <c r="N94" s="57">
        <f t="shared" si="15"/>
        <v>8333.333333333334</v>
      </c>
      <c r="O94" s="101">
        <f aca="true" t="shared" si="16" ref="O94:O117">SUM(C94:N94)</f>
        <v>99999.99999999999</v>
      </c>
    </row>
    <row r="95" spans="1:15" ht="18">
      <c r="A95" s="50" t="str">
        <f t="shared" si="14"/>
        <v>Administrator/Front Office</v>
      </c>
      <c r="B95" s="12"/>
      <c r="C95" s="55">
        <f aca="true" t="shared" si="17" ref="C95:N95">IF(C9=0,"",(C9*C53))</f>
        <v>2500</v>
      </c>
      <c r="D95" s="56">
        <f t="shared" si="17"/>
        <v>2500</v>
      </c>
      <c r="E95" s="56">
        <f t="shared" si="17"/>
        <v>2500</v>
      </c>
      <c r="F95" s="56">
        <f t="shared" si="17"/>
        <v>2500</v>
      </c>
      <c r="G95" s="56">
        <f t="shared" si="17"/>
        <v>2500</v>
      </c>
      <c r="H95" s="56">
        <f t="shared" si="17"/>
        <v>2500</v>
      </c>
      <c r="I95" s="56">
        <f t="shared" si="17"/>
        <v>2500</v>
      </c>
      <c r="J95" s="56">
        <f t="shared" si="17"/>
        <v>2500</v>
      </c>
      <c r="K95" s="56">
        <f t="shared" si="17"/>
        <v>2500</v>
      </c>
      <c r="L95" s="56">
        <f t="shared" si="17"/>
        <v>2500</v>
      </c>
      <c r="M95" s="56">
        <f t="shared" si="17"/>
        <v>2500</v>
      </c>
      <c r="N95" s="57">
        <f t="shared" si="17"/>
        <v>2500</v>
      </c>
      <c r="O95" s="101">
        <f t="shared" si="16"/>
        <v>30000</v>
      </c>
    </row>
    <row r="96" spans="1:15" ht="18">
      <c r="A96" s="50" t="str">
        <f t="shared" si="14"/>
        <v>CFO</v>
      </c>
      <c r="B96" s="12"/>
      <c r="C96" s="55">
        <f aca="true" t="shared" si="18" ref="C96:N96">IF(C10=0,"",(C10*C54))</f>
      </c>
      <c r="D96" s="56">
        <f t="shared" si="18"/>
        <v>5000</v>
      </c>
      <c r="E96" s="56">
        <f t="shared" si="18"/>
        <v>5000</v>
      </c>
      <c r="F96" s="56">
        <f t="shared" si="18"/>
        <v>5000</v>
      </c>
      <c r="G96" s="56">
        <f t="shared" si="18"/>
        <v>5000</v>
      </c>
      <c r="H96" s="56">
        <f t="shared" si="18"/>
        <v>5000</v>
      </c>
      <c r="I96" s="56">
        <f t="shared" si="18"/>
        <v>5000</v>
      </c>
      <c r="J96" s="56">
        <f t="shared" si="18"/>
        <v>5000</v>
      </c>
      <c r="K96" s="56">
        <f t="shared" si="18"/>
        <v>5000</v>
      </c>
      <c r="L96" s="56">
        <f t="shared" si="18"/>
        <v>5000</v>
      </c>
      <c r="M96" s="56">
        <f t="shared" si="18"/>
        <v>5000</v>
      </c>
      <c r="N96" s="57">
        <f t="shared" si="18"/>
        <v>5000</v>
      </c>
      <c r="O96" s="101">
        <f t="shared" si="16"/>
        <v>55000</v>
      </c>
    </row>
    <row r="97" spans="1:15" ht="18">
      <c r="A97" s="50" t="str">
        <f>IF(A11="","",+A11)</f>
        <v>Controller</v>
      </c>
      <c r="B97" s="12"/>
      <c r="C97" s="55">
        <f aca="true" t="shared" si="19" ref="C97:N97">IF(C11=0,"",(C11*C55))</f>
      </c>
      <c r="D97" s="56">
        <f t="shared" si="19"/>
      </c>
      <c r="E97" s="56">
        <f t="shared" si="19"/>
        <v>3333.3333333333335</v>
      </c>
      <c r="F97" s="56">
        <f t="shared" si="19"/>
        <v>3333.3333333333335</v>
      </c>
      <c r="G97" s="56">
        <f t="shared" si="19"/>
        <v>3333.3333333333335</v>
      </c>
      <c r="H97" s="56">
        <f t="shared" si="19"/>
        <v>3333.3333333333335</v>
      </c>
      <c r="I97" s="56">
        <f t="shared" si="19"/>
        <v>3333.3333333333335</v>
      </c>
      <c r="J97" s="56">
        <f t="shared" si="19"/>
        <v>3333.3333333333335</v>
      </c>
      <c r="K97" s="56">
        <f t="shared" si="19"/>
        <v>3333.3333333333335</v>
      </c>
      <c r="L97" s="56">
        <f t="shared" si="19"/>
        <v>3333.3333333333335</v>
      </c>
      <c r="M97" s="56">
        <f t="shared" si="19"/>
        <v>3333.3333333333335</v>
      </c>
      <c r="N97" s="57">
        <f t="shared" si="19"/>
        <v>3333.3333333333335</v>
      </c>
      <c r="O97" s="101">
        <f t="shared" si="16"/>
        <v>33333.33333333333</v>
      </c>
    </row>
    <row r="98" spans="1:15" ht="18">
      <c r="A98" s="50" t="str">
        <f>IF(A12="","",+A12)</f>
        <v>AP/AR/Payroll/Billing</v>
      </c>
      <c r="B98" s="12"/>
      <c r="C98" s="55">
        <f aca="true" t="shared" si="20" ref="C98:N98">IF(C12=0,"",(C12*C56))</f>
      </c>
      <c r="D98" s="56">
        <f t="shared" si="20"/>
      </c>
      <c r="E98" s="56">
        <f t="shared" si="20"/>
        <v>2500</v>
      </c>
      <c r="F98" s="56">
        <f t="shared" si="20"/>
        <v>2500</v>
      </c>
      <c r="G98" s="56">
        <f t="shared" si="20"/>
        <v>2500</v>
      </c>
      <c r="H98" s="56">
        <f t="shared" si="20"/>
        <v>2500</v>
      </c>
      <c r="I98" s="56">
        <f t="shared" si="20"/>
        <v>2500</v>
      </c>
      <c r="J98" s="56">
        <f t="shared" si="20"/>
        <v>2500</v>
      </c>
      <c r="K98" s="56">
        <f t="shared" si="20"/>
        <v>2500</v>
      </c>
      <c r="L98" s="56">
        <f t="shared" si="20"/>
        <v>2500</v>
      </c>
      <c r="M98" s="56">
        <f t="shared" si="20"/>
        <v>2500</v>
      </c>
      <c r="N98" s="57">
        <f t="shared" si="20"/>
        <v>2500</v>
      </c>
      <c r="O98" s="101">
        <f t="shared" si="16"/>
        <v>25000</v>
      </c>
    </row>
    <row r="99" spans="1:15" ht="18">
      <c r="A99" s="50" t="str">
        <f>IF(A13="","",+A13)</f>
        <v>Facilities Manager</v>
      </c>
      <c r="B99" s="12"/>
      <c r="C99" s="55">
        <f aca="true" t="shared" si="21" ref="C99:N99">IF(C13=0,"",(C13*C57))</f>
      </c>
      <c r="D99" s="56">
        <f t="shared" si="21"/>
      </c>
      <c r="E99" s="56">
        <f t="shared" si="21"/>
      </c>
      <c r="F99" s="56">
        <f t="shared" si="21"/>
      </c>
      <c r="G99" s="56">
        <f t="shared" si="21"/>
      </c>
      <c r="H99" s="56">
        <f t="shared" si="21"/>
      </c>
      <c r="I99" s="56">
        <f t="shared" si="21"/>
      </c>
      <c r="J99" s="56">
        <f t="shared" si="21"/>
      </c>
      <c r="K99" s="56">
        <f t="shared" si="21"/>
      </c>
      <c r="L99" s="56">
        <f t="shared" si="21"/>
      </c>
      <c r="M99" s="56">
        <f t="shared" si="21"/>
      </c>
      <c r="N99" s="57">
        <f t="shared" si="21"/>
      </c>
      <c r="O99" s="101">
        <f t="shared" si="16"/>
        <v>0</v>
      </c>
    </row>
    <row r="100" spans="1:15" ht="18">
      <c r="A100" s="50">
        <f t="shared" si="14"/>
      </c>
      <c r="B100" s="12"/>
      <c r="C100" s="55">
        <f aca="true" t="shared" si="22" ref="C100:N100">IF(C14=0,"",(C14*C58))</f>
      </c>
      <c r="D100" s="56">
        <f t="shared" si="22"/>
      </c>
      <c r="E100" s="56">
        <f t="shared" si="22"/>
      </c>
      <c r="F100" s="56">
        <f t="shared" si="22"/>
      </c>
      <c r="G100" s="56">
        <f t="shared" si="22"/>
      </c>
      <c r="H100" s="56">
        <f t="shared" si="22"/>
      </c>
      <c r="I100" s="56">
        <f t="shared" si="22"/>
      </c>
      <c r="J100" s="56">
        <f t="shared" si="22"/>
      </c>
      <c r="K100" s="56">
        <f t="shared" si="22"/>
      </c>
      <c r="L100" s="56">
        <f t="shared" si="22"/>
      </c>
      <c r="M100" s="56">
        <f t="shared" si="22"/>
      </c>
      <c r="N100" s="57">
        <f t="shared" si="22"/>
      </c>
      <c r="O100" s="101">
        <f t="shared" si="16"/>
        <v>0</v>
      </c>
    </row>
    <row r="101" spans="1:15" ht="18">
      <c r="A101" s="51" t="str">
        <f t="shared" si="14"/>
        <v>OPERATIONS</v>
      </c>
      <c r="B101" s="12"/>
      <c r="C101" s="55">
        <f aca="true" t="shared" si="23" ref="C101:N101">IF(C15=0,"",(C15*C59))</f>
      </c>
      <c r="D101" s="56">
        <f t="shared" si="23"/>
      </c>
      <c r="E101" s="56">
        <f t="shared" si="23"/>
      </c>
      <c r="F101" s="56">
        <f t="shared" si="23"/>
      </c>
      <c r="G101" s="56">
        <f t="shared" si="23"/>
      </c>
      <c r="H101" s="56">
        <f t="shared" si="23"/>
      </c>
      <c r="I101" s="56">
        <f t="shared" si="23"/>
      </c>
      <c r="J101" s="56">
        <f t="shared" si="23"/>
      </c>
      <c r="K101" s="56">
        <f t="shared" si="23"/>
      </c>
      <c r="L101" s="56">
        <f t="shared" si="23"/>
      </c>
      <c r="M101" s="56">
        <f t="shared" si="23"/>
      </c>
      <c r="N101" s="57">
        <f t="shared" si="23"/>
      </c>
      <c r="O101" s="101">
        <f t="shared" si="16"/>
        <v>0</v>
      </c>
    </row>
    <row r="102" spans="1:15" ht="18">
      <c r="A102" s="50" t="str">
        <f t="shared" si="14"/>
        <v>VP Operations</v>
      </c>
      <c r="B102" s="12"/>
      <c r="C102" s="55">
        <f aca="true" t="shared" si="24" ref="C102:N102">IF(C16=0,"",(C16*C60))</f>
      </c>
      <c r="D102" s="56">
        <f t="shared" si="24"/>
      </c>
      <c r="E102" s="56">
        <f t="shared" si="24"/>
      </c>
      <c r="F102" s="56">
        <f t="shared" si="24"/>
      </c>
      <c r="G102" s="56">
        <f t="shared" si="24"/>
      </c>
      <c r="H102" s="56">
        <f t="shared" si="24"/>
      </c>
      <c r="I102" s="56">
        <f t="shared" si="24"/>
      </c>
      <c r="J102" s="56">
        <f t="shared" si="24"/>
      </c>
      <c r="K102" s="56">
        <f t="shared" si="24"/>
      </c>
      <c r="L102" s="56">
        <f t="shared" si="24"/>
      </c>
      <c r="M102" s="56">
        <f t="shared" si="24"/>
      </c>
      <c r="N102" s="57">
        <f t="shared" si="24"/>
      </c>
      <c r="O102" s="101">
        <f t="shared" si="16"/>
        <v>0</v>
      </c>
    </row>
    <row r="103" spans="1:15" ht="18">
      <c r="A103" s="50" t="str">
        <f t="shared" si="14"/>
        <v>Director of Operations</v>
      </c>
      <c r="B103" s="12"/>
      <c r="C103" s="55">
        <f aca="true" t="shared" si="25" ref="C103:N103">IF(C17=0,"",(C17*C61))</f>
      </c>
      <c r="D103" s="56">
        <f t="shared" si="25"/>
      </c>
      <c r="E103" s="56">
        <f t="shared" si="25"/>
      </c>
      <c r="F103" s="56">
        <f t="shared" si="25"/>
      </c>
      <c r="G103" s="56">
        <f t="shared" si="25"/>
      </c>
      <c r="H103" s="56">
        <f t="shared" si="25"/>
      </c>
      <c r="I103" s="56">
        <f t="shared" si="25"/>
      </c>
      <c r="J103" s="56">
        <f t="shared" si="25"/>
      </c>
      <c r="K103" s="56">
        <f t="shared" si="25"/>
      </c>
      <c r="L103" s="56">
        <f t="shared" si="25"/>
      </c>
      <c r="M103" s="56">
        <f t="shared" si="25"/>
      </c>
      <c r="N103" s="57">
        <f t="shared" si="25"/>
      </c>
      <c r="O103" s="101">
        <f t="shared" si="16"/>
        <v>0</v>
      </c>
    </row>
    <row r="104" spans="1:15" ht="18">
      <c r="A104" s="50" t="str">
        <f t="shared" si="14"/>
        <v>Other</v>
      </c>
      <c r="B104" s="12"/>
      <c r="C104" s="55">
        <f aca="true" t="shared" si="26" ref="C104:N104">IF(C18=0,"",(C18*C62))</f>
      </c>
      <c r="D104" s="56">
        <f t="shared" si="26"/>
      </c>
      <c r="E104" s="56">
        <f t="shared" si="26"/>
      </c>
      <c r="F104" s="56">
        <f t="shared" si="26"/>
      </c>
      <c r="G104" s="56">
        <f t="shared" si="26"/>
      </c>
      <c r="H104" s="56">
        <f t="shared" si="26"/>
      </c>
      <c r="I104" s="56">
        <f t="shared" si="26"/>
      </c>
      <c r="J104" s="56">
        <f t="shared" si="26"/>
      </c>
      <c r="K104" s="56">
        <f t="shared" si="26"/>
      </c>
      <c r="L104" s="56">
        <f t="shared" si="26"/>
      </c>
      <c r="M104" s="56">
        <f t="shared" si="26"/>
      </c>
      <c r="N104" s="57">
        <f t="shared" si="26"/>
      </c>
      <c r="O104" s="101">
        <f t="shared" si="16"/>
        <v>0</v>
      </c>
    </row>
    <row r="105" spans="1:15" ht="18">
      <c r="A105" s="50" t="str">
        <f t="shared" si="14"/>
        <v>Other</v>
      </c>
      <c r="B105" s="12"/>
      <c r="C105" s="55">
        <f aca="true" t="shared" si="27" ref="C105:N105">IF(C19=0,"",(C19*C63))</f>
      </c>
      <c r="D105" s="56">
        <f t="shared" si="27"/>
      </c>
      <c r="E105" s="56">
        <f t="shared" si="27"/>
      </c>
      <c r="F105" s="56">
        <f t="shared" si="27"/>
      </c>
      <c r="G105" s="56">
        <f t="shared" si="27"/>
      </c>
      <c r="H105" s="56">
        <f t="shared" si="27"/>
      </c>
      <c r="I105" s="56">
        <f t="shared" si="27"/>
      </c>
      <c r="J105" s="56">
        <f t="shared" si="27"/>
      </c>
      <c r="K105" s="56">
        <f t="shared" si="27"/>
      </c>
      <c r="L105" s="56">
        <f t="shared" si="27"/>
      </c>
      <c r="M105" s="56">
        <f t="shared" si="27"/>
      </c>
      <c r="N105" s="57">
        <f t="shared" si="27"/>
      </c>
      <c r="O105" s="101">
        <f t="shared" si="16"/>
        <v>0</v>
      </c>
    </row>
    <row r="106" spans="1:15" ht="18">
      <c r="A106" s="50" t="str">
        <f t="shared" si="14"/>
        <v>Other</v>
      </c>
      <c r="B106" s="12"/>
      <c r="C106" s="55">
        <f aca="true" t="shared" si="28" ref="C106:N106">IF(C20=0,"",(C20*C64))</f>
      </c>
      <c r="D106" s="56">
        <f t="shared" si="28"/>
      </c>
      <c r="E106" s="56">
        <f t="shared" si="28"/>
      </c>
      <c r="F106" s="56">
        <f t="shared" si="28"/>
      </c>
      <c r="G106" s="56">
        <f t="shared" si="28"/>
      </c>
      <c r="H106" s="56">
        <f t="shared" si="28"/>
      </c>
      <c r="I106" s="56">
        <f t="shared" si="28"/>
      </c>
      <c r="J106" s="56">
        <f t="shared" si="28"/>
      </c>
      <c r="K106" s="56">
        <f t="shared" si="28"/>
      </c>
      <c r="L106" s="56">
        <f t="shared" si="28"/>
      </c>
      <c r="M106" s="56">
        <f t="shared" si="28"/>
      </c>
      <c r="N106" s="57">
        <f t="shared" si="28"/>
      </c>
      <c r="O106" s="101">
        <f t="shared" si="16"/>
        <v>0</v>
      </c>
    </row>
    <row r="107" spans="1:15" ht="18">
      <c r="A107" s="50" t="str">
        <f t="shared" si="14"/>
        <v>Technical Support</v>
      </c>
      <c r="B107" s="12"/>
      <c r="C107" s="55">
        <f aca="true" t="shared" si="29" ref="C107:N107">IF(C21=0,"",(C21*C65))</f>
      </c>
      <c r="D107" s="56">
        <f t="shared" si="29"/>
      </c>
      <c r="E107" s="56">
        <f t="shared" si="29"/>
      </c>
      <c r="F107" s="56">
        <f t="shared" si="29"/>
      </c>
      <c r="G107" s="56">
        <f t="shared" si="29"/>
      </c>
      <c r="H107" s="56">
        <f t="shared" si="29"/>
      </c>
      <c r="I107" s="56">
        <f t="shared" si="29"/>
      </c>
      <c r="J107" s="56">
        <f t="shared" si="29"/>
      </c>
      <c r="K107" s="56">
        <f t="shared" si="29"/>
      </c>
      <c r="L107" s="56">
        <f t="shared" si="29"/>
      </c>
      <c r="M107" s="56">
        <f t="shared" si="29"/>
      </c>
      <c r="N107" s="57">
        <f t="shared" si="29"/>
      </c>
      <c r="O107" s="101">
        <f t="shared" si="16"/>
        <v>0</v>
      </c>
    </row>
    <row r="108" spans="1:15" ht="18">
      <c r="A108" s="50" t="str">
        <f t="shared" si="14"/>
        <v>Programmers</v>
      </c>
      <c r="B108" s="12"/>
      <c r="C108" s="55">
        <f aca="true" t="shared" si="30" ref="C108:N108">IF(C22=0,"",(C22*C66))</f>
      </c>
      <c r="D108" s="56">
        <f t="shared" si="30"/>
      </c>
      <c r="E108" s="56">
        <f t="shared" si="30"/>
      </c>
      <c r="F108" s="56">
        <f t="shared" si="30"/>
      </c>
      <c r="G108" s="56">
        <f t="shared" si="30"/>
      </c>
      <c r="H108" s="56">
        <f t="shared" si="30"/>
      </c>
      <c r="I108" s="56">
        <f t="shared" si="30"/>
      </c>
      <c r="J108" s="56">
        <f t="shared" si="30"/>
      </c>
      <c r="K108" s="56">
        <f t="shared" si="30"/>
      </c>
      <c r="L108" s="56">
        <f t="shared" si="30"/>
      </c>
      <c r="M108" s="56">
        <f t="shared" si="30"/>
      </c>
      <c r="N108" s="57">
        <f t="shared" si="30"/>
      </c>
      <c r="O108" s="101">
        <f t="shared" si="16"/>
        <v>0</v>
      </c>
    </row>
    <row r="109" spans="1:15" ht="18">
      <c r="A109" s="50" t="str">
        <f t="shared" si="14"/>
        <v>Webmaster</v>
      </c>
      <c r="B109" s="12"/>
      <c r="C109" s="55">
        <f aca="true" t="shared" si="31" ref="C109:N109">IF(C23=0,"",(C23*C67))</f>
      </c>
      <c r="D109" s="56">
        <f t="shared" si="31"/>
      </c>
      <c r="E109" s="56">
        <f t="shared" si="31"/>
      </c>
      <c r="F109" s="56">
        <f t="shared" si="31"/>
      </c>
      <c r="G109" s="56">
        <f t="shared" si="31"/>
      </c>
      <c r="H109" s="56">
        <f t="shared" si="31"/>
      </c>
      <c r="I109" s="56">
        <f t="shared" si="31"/>
      </c>
      <c r="J109" s="56">
        <f t="shared" si="31"/>
      </c>
      <c r="K109" s="56">
        <f t="shared" si="31"/>
      </c>
      <c r="L109" s="56">
        <f t="shared" si="31"/>
      </c>
      <c r="M109" s="56">
        <f t="shared" si="31"/>
      </c>
      <c r="N109" s="57">
        <f t="shared" si="31"/>
      </c>
      <c r="O109" s="101">
        <f t="shared" si="16"/>
        <v>0</v>
      </c>
    </row>
    <row r="110" spans="1:15" ht="18">
      <c r="A110" s="50">
        <f t="shared" si="14"/>
      </c>
      <c r="B110" s="12"/>
      <c r="C110" s="55">
        <f aca="true" t="shared" si="32" ref="C110:N110">IF(C24=0,"",(C24*C68))</f>
      </c>
      <c r="D110" s="56">
        <f t="shared" si="32"/>
      </c>
      <c r="E110" s="56">
        <f t="shared" si="32"/>
      </c>
      <c r="F110" s="56">
        <f t="shared" si="32"/>
      </c>
      <c r="G110" s="56">
        <f t="shared" si="32"/>
      </c>
      <c r="H110" s="56">
        <f t="shared" si="32"/>
      </c>
      <c r="I110" s="56">
        <f t="shared" si="32"/>
      </c>
      <c r="J110" s="56">
        <f t="shared" si="32"/>
      </c>
      <c r="K110" s="56">
        <f t="shared" si="32"/>
      </c>
      <c r="L110" s="56">
        <f t="shared" si="32"/>
      </c>
      <c r="M110" s="56">
        <f t="shared" si="32"/>
      </c>
      <c r="N110" s="57">
        <f t="shared" si="32"/>
      </c>
      <c r="O110" s="101">
        <f t="shared" si="16"/>
        <v>0</v>
      </c>
    </row>
    <row r="111" spans="1:15" ht="18">
      <c r="A111" s="51" t="str">
        <f t="shared" si="14"/>
        <v>SALES &amp; MARKETING</v>
      </c>
      <c r="B111" s="12"/>
      <c r="C111" s="55">
        <f aca="true" t="shared" si="33" ref="C111:N111">IF(C25=0,"",(C25*C69))</f>
      </c>
      <c r="D111" s="56">
        <f t="shared" si="33"/>
      </c>
      <c r="E111" s="56">
        <f t="shared" si="33"/>
      </c>
      <c r="F111" s="56">
        <f t="shared" si="33"/>
      </c>
      <c r="G111" s="56">
        <f t="shared" si="33"/>
      </c>
      <c r="H111" s="56">
        <f t="shared" si="33"/>
      </c>
      <c r="I111" s="56">
        <f t="shared" si="33"/>
      </c>
      <c r="J111" s="56">
        <f t="shared" si="33"/>
      </c>
      <c r="K111" s="56">
        <f t="shared" si="33"/>
      </c>
      <c r="L111" s="56">
        <f t="shared" si="33"/>
      </c>
      <c r="M111" s="56">
        <f t="shared" si="33"/>
      </c>
      <c r="N111" s="57">
        <f t="shared" si="33"/>
      </c>
      <c r="O111" s="101">
        <f t="shared" si="16"/>
        <v>0</v>
      </c>
    </row>
    <row r="112" spans="1:15" ht="18">
      <c r="A112" s="50" t="str">
        <f t="shared" si="14"/>
        <v>VP Sales &amp; Marketing</v>
      </c>
      <c r="B112" s="12"/>
      <c r="C112" s="55">
        <f aca="true" t="shared" si="34" ref="C112:N112">IF(C26=0,"",(C26*C70))</f>
      </c>
      <c r="D112" s="56">
        <f t="shared" si="34"/>
      </c>
      <c r="E112" s="56">
        <f t="shared" si="34"/>
      </c>
      <c r="F112" s="56">
        <f t="shared" si="34"/>
      </c>
      <c r="G112" s="56">
        <f t="shared" si="34"/>
      </c>
      <c r="H112" s="56">
        <f t="shared" si="34"/>
      </c>
      <c r="I112" s="56">
        <f t="shared" si="34"/>
      </c>
      <c r="J112" s="56">
        <f t="shared" si="34"/>
      </c>
      <c r="K112" s="56">
        <f t="shared" si="34"/>
      </c>
      <c r="L112" s="56">
        <f t="shared" si="34"/>
      </c>
      <c r="M112" s="56">
        <f t="shared" si="34"/>
      </c>
      <c r="N112" s="57">
        <f t="shared" si="34"/>
      </c>
      <c r="O112" s="101">
        <f t="shared" si="16"/>
        <v>0</v>
      </c>
    </row>
    <row r="113" spans="1:15" ht="18">
      <c r="A113" s="50" t="str">
        <f t="shared" si="14"/>
        <v>Sales Director</v>
      </c>
      <c r="B113" s="12"/>
      <c r="C113" s="55">
        <f aca="true" t="shared" si="35" ref="C113:N113">IF(C27=0,"",(C27*C71))</f>
      </c>
      <c r="D113" s="56">
        <f t="shared" si="35"/>
      </c>
      <c r="E113" s="56">
        <f t="shared" si="35"/>
      </c>
      <c r="F113" s="56">
        <f t="shared" si="35"/>
      </c>
      <c r="G113" s="56">
        <f t="shared" si="35"/>
      </c>
      <c r="H113" s="56">
        <f t="shared" si="35"/>
      </c>
      <c r="I113" s="56">
        <f t="shared" si="35"/>
      </c>
      <c r="J113" s="56">
        <f t="shared" si="35"/>
      </c>
      <c r="K113" s="56">
        <f t="shared" si="35"/>
      </c>
      <c r="L113" s="56">
        <f t="shared" si="35"/>
      </c>
      <c r="M113" s="56">
        <f t="shared" si="35"/>
      </c>
      <c r="N113" s="57">
        <f t="shared" si="35"/>
      </c>
      <c r="O113" s="101">
        <f t="shared" si="16"/>
        <v>0</v>
      </c>
    </row>
    <row r="114" spans="1:15" ht="18">
      <c r="A114" s="50" t="str">
        <f>IF(A28="","",+A28)</f>
        <v>Inside Sales</v>
      </c>
      <c r="B114" s="12"/>
      <c r="C114" s="55">
        <f aca="true" t="shared" si="36" ref="C114:N114">IF(C28=0,"",(C28*C72))</f>
      </c>
      <c r="D114" s="56">
        <f t="shared" si="36"/>
      </c>
      <c r="E114" s="56">
        <f t="shared" si="36"/>
      </c>
      <c r="F114" s="56">
        <f t="shared" si="36"/>
      </c>
      <c r="G114" s="56">
        <f t="shared" si="36"/>
      </c>
      <c r="H114" s="56">
        <f t="shared" si="36"/>
      </c>
      <c r="I114" s="56">
        <f t="shared" si="36"/>
      </c>
      <c r="J114" s="56">
        <f t="shared" si="36"/>
      </c>
      <c r="K114" s="56">
        <f t="shared" si="36"/>
      </c>
      <c r="L114" s="56">
        <f t="shared" si="36"/>
      </c>
      <c r="M114" s="56">
        <f t="shared" si="36"/>
      </c>
      <c r="N114" s="57">
        <f t="shared" si="36"/>
      </c>
      <c r="O114" s="101">
        <f t="shared" si="16"/>
        <v>0</v>
      </c>
    </row>
    <row r="115" spans="1:15" ht="18">
      <c r="A115" s="50" t="str">
        <f>IF(A29="","",+A29)</f>
        <v>Outside Sales</v>
      </c>
      <c r="B115" s="12"/>
      <c r="C115" s="55">
        <f aca="true" t="shared" si="37" ref="C115:N115">IF(C29=0,"",(C29*C73))</f>
      </c>
      <c r="D115" s="56">
        <f t="shared" si="37"/>
      </c>
      <c r="E115" s="56">
        <f t="shared" si="37"/>
      </c>
      <c r="F115" s="56">
        <f t="shared" si="37"/>
      </c>
      <c r="G115" s="56">
        <f t="shared" si="37"/>
      </c>
      <c r="H115" s="56">
        <f t="shared" si="37"/>
      </c>
      <c r="I115" s="56">
        <f t="shared" si="37"/>
      </c>
      <c r="J115" s="56">
        <f t="shared" si="37"/>
      </c>
      <c r="K115" s="56">
        <f t="shared" si="37"/>
      </c>
      <c r="L115" s="56">
        <f t="shared" si="37"/>
      </c>
      <c r="M115" s="56">
        <f t="shared" si="37"/>
      </c>
      <c r="N115" s="57">
        <f t="shared" si="37"/>
      </c>
      <c r="O115" s="101">
        <f t="shared" si="16"/>
        <v>0</v>
      </c>
    </row>
    <row r="116" spans="1:15" ht="18">
      <c r="A116" s="50" t="str">
        <f>IF(A30="","",+A30)</f>
        <v>Other</v>
      </c>
      <c r="B116" s="12"/>
      <c r="C116" s="55">
        <f aca="true" t="shared" si="38" ref="C116:N116">IF(C30=0,"",(C30*C74))</f>
      </c>
      <c r="D116" s="56">
        <f t="shared" si="38"/>
      </c>
      <c r="E116" s="56">
        <f t="shared" si="38"/>
      </c>
      <c r="F116" s="56">
        <f t="shared" si="38"/>
      </c>
      <c r="G116" s="56">
        <f t="shared" si="38"/>
      </c>
      <c r="H116" s="56">
        <f t="shared" si="38"/>
      </c>
      <c r="I116" s="56">
        <f t="shared" si="38"/>
      </c>
      <c r="J116" s="56">
        <f t="shared" si="38"/>
      </c>
      <c r="K116" s="56">
        <f t="shared" si="38"/>
      </c>
      <c r="L116" s="56">
        <f t="shared" si="38"/>
      </c>
      <c r="M116" s="56">
        <f t="shared" si="38"/>
      </c>
      <c r="N116" s="57">
        <f t="shared" si="38"/>
      </c>
      <c r="O116" s="101">
        <f t="shared" si="16"/>
        <v>0</v>
      </c>
    </row>
    <row r="117" spans="1:15" ht="18">
      <c r="A117" s="61" t="str">
        <f t="shared" si="14"/>
        <v>Other</v>
      </c>
      <c r="B117" s="48"/>
      <c r="C117" s="55">
        <f aca="true" t="shared" si="39" ref="C117:N117">IF(C31=0,"",(C31*C75))</f>
      </c>
      <c r="D117" s="56">
        <f t="shared" si="39"/>
      </c>
      <c r="E117" s="56">
        <f t="shared" si="39"/>
      </c>
      <c r="F117" s="56">
        <f t="shared" si="39"/>
      </c>
      <c r="G117" s="56">
        <f t="shared" si="39"/>
      </c>
      <c r="H117" s="56">
        <f t="shared" si="39"/>
      </c>
      <c r="I117" s="56">
        <f t="shared" si="39"/>
      </c>
      <c r="J117" s="56">
        <f t="shared" si="39"/>
      </c>
      <c r="K117" s="56">
        <f t="shared" si="39"/>
      </c>
      <c r="L117" s="56">
        <f t="shared" si="39"/>
      </c>
      <c r="M117" s="56">
        <f t="shared" si="39"/>
      </c>
      <c r="N117" s="57">
        <f t="shared" si="39"/>
      </c>
      <c r="O117" s="109">
        <f t="shared" si="16"/>
        <v>0</v>
      </c>
    </row>
    <row r="118" spans="1:15" ht="18">
      <c r="A118" s="50" t="s">
        <v>44</v>
      </c>
      <c r="B118" s="12"/>
      <c r="C118" s="110">
        <f>SUM(C94:C117)</f>
        <v>10833.333333333334</v>
      </c>
      <c r="D118" s="111">
        <f aca="true" t="shared" si="40" ref="D118:N118">SUM(D94:D117)</f>
        <v>15833.333333333334</v>
      </c>
      <c r="E118" s="111">
        <f t="shared" si="40"/>
        <v>21666.666666666668</v>
      </c>
      <c r="F118" s="111">
        <f t="shared" si="40"/>
        <v>21666.666666666668</v>
      </c>
      <c r="G118" s="111">
        <f t="shared" si="40"/>
        <v>21666.666666666668</v>
      </c>
      <c r="H118" s="111">
        <f t="shared" si="40"/>
        <v>21666.666666666668</v>
      </c>
      <c r="I118" s="111">
        <f t="shared" si="40"/>
        <v>21666.666666666668</v>
      </c>
      <c r="J118" s="111">
        <f t="shared" si="40"/>
        <v>21666.666666666668</v>
      </c>
      <c r="K118" s="111">
        <f t="shared" si="40"/>
        <v>21666.666666666668</v>
      </c>
      <c r="L118" s="111">
        <f t="shared" si="40"/>
        <v>21666.666666666668</v>
      </c>
      <c r="M118" s="111">
        <f t="shared" si="40"/>
        <v>21666.666666666668</v>
      </c>
      <c r="N118" s="112">
        <f t="shared" si="40"/>
        <v>21666.666666666668</v>
      </c>
      <c r="O118" s="101">
        <f>SUM(C118:N118)</f>
        <v>243333.33333333328</v>
      </c>
    </row>
    <row r="119" spans="1:15" ht="18">
      <c r="A119" s="50"/>
      <c r="B119" s="12"/>
      <c r="D119" s="49"/>
      <c r="E119" s="49"/>
      <c r="F119" s="49"/>
      <c r="G119" s="49"/>
      <c r="H119" s="49"/>
      <c r="I119" s="49"/>
      <c r="J119" s="49"/>
      <c r="K119" s="49"/>
      <c r="L119" s="49"/>
      <c r="M119" s="49"/>
      <c r="N119" s="49"/>
      <c r="O119" s="35"/>
    </row>
    <row r="120" spans="1:15" ht="18">
      <c r="A120" s="51" t="s">
        <v>32</v>
      </c>
      <c r="B120" s="12"/>
      <c r="C120" s="12"/>
      <c r="D120" s="49"/>
      <c r="E120" s="49"/>
      <c r="F120" s="49"/>
      <c r="G120" s="49"/>
      <c r="H120" s="49"/>
      <c r="I120" s="49"/>
      <c r="J120" s="49"/>
      <c r="K120" s="49"/>
      <c r="L120" s="49"/>
      <c r="M120" s="49"/>
      <c r="N120" s="49"/>
      <c r="O120" s="35"/>
    </row>
    <row r="121" spans="1:15" ht="18">
      <c r="A121" s="50" t="str">
        <f>IF(A35="","",+A35)</f>
        <v>Webmaster</v>
      </c>
      <c r="B121" s="12"/>
      <c r="C121" s="52">
        <f aca="true" t="shared" si="41" ref="C121:N121">+C35*C79</f>
        <v>0</v>
      </c>
      <c r="D121" s="53">
        <f t="shared" si="41"/>
        <v>0</v>
      </c>
      <c r="E121" s="53">
        <f t="shared" si="41"/>
        <v>0</v>
      </c>
      <c r="F121" s="53">
        <f t="shared" si="41"/>
        <v>0</v>
      </c>
      <c r="G121" s="53">
        <f t="shared" si="41"/>
        <v>0</v>
      </c>
      <c r="H121" s="53">
        <f t="shared" si="41"/>
        <v>0</v>
      </c>
      <c r="I121" s="53">
        <f t="shared" si="41"/>
        <v>0</v>
      </c>
      <c r="J121" s="53">
        <f t="shared" si="41"/>
        <v>0</v>
      </c>
      <c r="K121" s="53">
        <f t="shared" si="41"/>
        <v>0</v>
      </c>
      <c r="L121" s="53">
        <f t="shared" si="41"/>
        <v>0</v>
      </c>
      <c r="M121" s="53">
        <f t="shared" si="41"/>
        <v>0</v>
      </c>
      <c r="N121" s="54">
        <f t="shared" si="41"/>
        <v>0</v>
      </c>
      <c r="O121" s="101">
        <f aca="true" t="shared" si="42" ref="O121:O126">SUM(C121:N121)</f>
        <v>0</v>
      </c>
    </row>
    <row r="122" spans="1:15" ht="18">
      <c r="A122" s="50" t="str">
        <f>IF(A36="","",+A36)</f>
        <v>Contractor 2</v>
      </c>
      <c r="B122" s="12"/>
      <c r="C122" s="55">
        <f aca="true" t="shared" si="43" ref="C122:N122">+C36*C80</f>
        <v>0</v>
      </c>
      <c r="D122" s="56">
        <f t="shared" si="43"/>
        <v>0</v>
      </c>
      <c r="E122" s="56">
        <f t="shared" si="43"/>
        <v>0</v>
      </c>
      <c r="F122" s="56">
        <f t="shared" si="43"/>
        <v>0</v>
      </c>
      <c r="G122" s="56">
        <f t="shared" si="43"/>
        <v>0</v>
      </c>
      <c r="H122" s="56">
        <f t="shared" si="43"/>
        <v>0</v>
      </c>
      <c r="I122" s="56">
        <f t="shared" si="43"/>
        <v>0</v>
      </c>
      <c r="J122" s="56">
        <f t="shared" si="43"/>
        <v>0</v>
      </c>
      <c r="K122" s="56">
        <f t="shared" si="43"/>
        <v>0</v>
      </c>
      <c r="L122" s="56">
        <f t="shared" si="43"/>
        <v>0</v>
      </c>
      <c r="M122" s="56">
        <f t="shared" si="43"/>
        <v>0</v>
      </c>
      <c r="N122" s="57">
        <f t="shared" si="43"/>
        <v>0</v>
      </c>
      <c r="O122" s="101">
        <f t="shared" si="42"/>
        <v>0</v>
      </c>
    </row>
    <row r="123" spans="1:15" ht="18">
      <c r="A123" s="50" t="str">
        <f>IF(A37="","",+A37)</f>
        <v>Contractor 3</v>
      </c>
      <c r="B123" s="12"/>
      <c r="C123" s="55">
        <f aca="true" t="shared" si="44" ref="C123:N123">+C37*C81</f>
        <v>0</v>
      </c>
      <c r="D123" s="56">
        <f t="shared" si="44"/>
        <v>0</v>
      </c>
      <c r="E123" s="56">
        <f t="shared" si="44"/>
        <v>0</v>
      </c>
      <c r="F123" s="56">
        <f t="shared" si="44"/>
        <v>0</v>
      </c>
      <c r="G123" s="56">
        <f t="shared" si="44"/>
        <v>0</v>
      </c>
      <c r="H123" s="56">
        <f t="shared" si="44"/>
        <v>0</v>
      </c>
      <c r="I123" s="56">
        <f t="shared" si="44"/>
        <v>0</v>
      </c>
      <c r="J123" s="56">
        <f t="shared" si="44"/>
        <v>0</v>
      </c>
      <c r="K123" s="56">
        <f t="shared" si="44"/>
        <v>0</v>
      </c>
      <c r="L123" s="56">
        <f t="shared" si="44"/>
        <v>0</v>
      </c>
      <c r="M123" s="56">
        <f t="shared" si="44"/>
        <v>0</v>
      </c>
      <c r="N123" s="57">
        <f t="shared" si="44"/>
        <v>0</v>
      </c>
      <c r="O123" s="101">
        <f t="shared" si="42"/>
        <v>0</v>
      </c>
    </row>
    <row r="124" spans="1:15" ht="18">
      <c r="A124" s="50" t="str">
        <f>IF(A38="","",+A38)</f>
        <v>Contractor 4</v>
      </c>
      <c r="B124" s="12"/>
      <c r="C124" s="55">
        <f aca="true" t="shared" si="45" ref="C124:N124">+C38*C82</f>
        <v>0</v>
      </c>
      <c r="D124" s="56">
        <f t="shared" si="45"/>
        <v>0</v>
      </c>
      <c r="E124" s="56">
        <f t="shared" si="45"/>
        <v>0</v>
      </c>
      <c r="F124" s="56">
        <f t="shared" si="45"/>
        <v>0</v>
      </c>
      <c r="G124" s="56">
        <f t="shared" si="45"/>
        <v>0</v>
      </c>
      <c r="H124" s="56">
        <f t="shared" si="45"/>
        <v>0</v>
      </c>
      <c r="I124" s="56">
        <f t="shared" si="45"/>
        <v>0</v>
      </c>
      <c r="J124" s="56">
        <f t="shared" si="45"/>
        <v>0</v>
      </c>
      <c r="K124" s="56">
        <f t="shared" si="45"/>
        <v>0</v>
      </c>
      <c r="L124" s="56">
        <f t="shared" si="45"/>
        <v>0</v>
      </c>
      <c r="M124" s="56">
        <f t="shared" si="45"/>
        <v>0</v>
      </c>
      <c r="N124" s="57">
        <f t="shared" si="45"/>
        <v>0</v>
      </c>
      <c r="O124" s="101">
        <f t="shared" si="42"/>
        <v>0</v>
      </c>
    </row>
    <row r="125" spans="1:15" ht="18">
      <c r="A125" s="61" t="str">
        <f>IF(A39="","",+A39)</f>
        <v>Contractor 5</v>
      </c>
      <c r="B125" s="48"/>
      <c r="C125" s="58">
        <f aca="true" t="shared" si="46" ref="C125:N125">+C39*C83</f>
        <v>0</v>
      </c>
      <c r="D125" s="59">
        <f t="shared" si="46"/>
        <v>0</v>
      </c>
      <c r="E125" s="59">
        <f t="shared" si="46"/>
        <v>0</v>
      </c>
      <c r="F125" s="59">
        <f t="shared" si="46"/>
        <v>0</v>
      </c>
      <c r="G125" s="59">
        <f t="shared" si="46"/>
        <v>0</v>
      </c>
      <c r="H125" s="59">
        <f t="shared" si="46"/>
        <v>0</v>
      </c>
      <c r="I125" s="59">
        <f t="shared" si="46"/>
        <v>0</v>
      </c>
      <c r="J125" s="59">
        <f t="shared" si="46"/>
        <v>0</v>
      </c>
      <c r="K125" s="59">
        <f t="shared" si="46"/>
        <v>0</v>
      </c>
      <c r="L125" s="59">
        <f t="shared" si="46"/>
        <v>0</v>
      </c>
      <c r="M125" s="59">
        <f t="shared" si="46"/>
        <v>0</v>
      </c>
      <c r="N125" s="60">
        <f t="shared" si="46"/>
        <v>0</v>
      </c>
      <c r="O125" s="118">
        <f t="shared" si="42"/>
        <v>0</v>
      </c>
    </row>
    <row r="126" spans="1:15" ht="18">
      <c r="A126" s="50" t="s">
        <v>42</v>
      </c>
      <c r="B126" s="66"/>
      <c r="C126" s="58">
        <f aca="true" t="shared" si="47" ref="C126:N126">SUM(C121:C125)</f>
        <v>0</v>
      </c>
      <c r="D126" s="59">
        <f t="shared" si="47"/>
        <v>0</v>
      </c>
      <c r="E126" s="59">
        <f t="shared" si="47"/>
        <v>0</v>
      </c>
      <c r="F126" s="59">
        <f t="shared" si="47"/>
        <v>0</v>
      </c>
      <c r="G126" s="59">
        <f t="shared" si="47"/>
        <v>0</v>
      </c>
      <c r="H126" s="59">
        <f t="shared" si="47"/>
        <v>0</v>
      </c>
      <c r="I126" s="59">
        <f t="shared" si="47"/>
        <v>0</v>
      </c>
      <c r="J126" s="59">
        <f t="shared" si="47"/>
        <v>0</v>
      </c>
      <c r="K126" s="59">
        <f t="shared" si="47"/>
        <v>0</v>
      </c>
      <c r="L126" s="59">
        <f t="shared" si="47"/>
        <v>0</v>
      </c>
      <c r="M126" s="59">
        <f t="shared" si="47"/>
        <v>0</v>
      </c>
      <c r="N126" s="60">
        <f t="shared" si="47"/>
        <v>0</v>
      </c>
      <c r="O126" s="101">
        <f t="shared" si="42"/>
        <v>0</v>
      </c>
    </row>
    <row r="127" spans="1:15" ht="18">
      <c r="A127" s="34"/>
      <c r="B127" s="12"/>
      <c r="C127" s="100"/>
      <c r="D127" s="100"/>
      <c r="E127" s="100"/>
      <c r="F127" s="100"/>
      <c r="G127" s="100"/>
      <c r="H127" s="100"/>
      <c r="I127" s="100"/>
      <c r="J127" s="100"/>
      <c r="K127" s="100"/>
      <c r="L127" s="100"/>
      <c r="M127" s="100"/>
      <c r="N127" s="100"/>
      <c r="O127" s="101"/>
    </row>
    <row r="128" spans="1:15" ht="18">
      <c r="A128" s="34"/>
      <c r="B128" s="12"/>
      <c r="C128" s="100"/>
      <c r="D128" s="100"/>
      <c r="E128" s="100"/>
      <c r="F128" s="100"/>
      <c r="G128" s="100"/>
      <c r="H128" s="100"/>
      <c r="I128" s="100"/>
      <c r="J128" s="100"/>
      <c r="K128" s="100"/>
      <c r="L128" s="100"/>
      <c r="M128" s="100"/>
      <c r="N128" s="100"/>
      <c r="O128" s="101"/>
    </row>
  </sheetData>
  <sheetProtection/>
  <printOptions/>
  <pageMargins left="0.5" right="0.5" top="0.75" bottom="0.75" header="0.5" footer="0.5"/>
  <pageSetup firstPageNumber="4" useFirstPageNumber="1" horizontalDpi="600" verticalDpi="600" orientation="landscape" pageOrder="overThenDown" scale="50" r:id="rId4"/>
  <headerFooter alignWithMargins="0">
    <oddFooter>&amp;L&amp;D  &amp;T&amp;R&amp;P
</oddFooter>
  </headerFooter>
  <rowBreaks count="2" manualBreakCount="2">
    <brk id="42" max="255" man="1"/>
    <brk id="8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O43"/>
  <sheetViews>
    <sheetView zoomScale="75" zoomScaleNormal="75" zoomScaleSheetLayoutView="45" zoomScalePageLayoutView="0" workbookViewId="0" topLeftCell="A1">
      <selection activeCell="D5" sqref="D5"/>
    </sheetView>
  </sheetViews>
  <sheetFormatPr defaultColWidth="8.72265625" defaultRowHeight="18"/>
  <cols>
    <col min="1" max="1" width="20.54296875" style="16" customWidth="1"/>
    <col min="2" max="14" width="8.72265625" style="16" customWidth="1"/>
    <col min="15" max="15" width="9.99609375" style="16" customWidth="1"/>
    <col min="16" max="16384" width="8.72265625" style="16" customWidth="1"/>
  </cols>
  <sheetData>
    <row r="1" spans="1:15" s="121" customFormat="1" ht="18">
      <c r="A1" s="119" t="str">
        <f>+'Sales-COS'!A1</f>
        <v>YourCo Inc.</v>
      </c>
      <c r="B1" s="119"/>
      <c r="C1" s="120"/>
      <c r="D1" s="120"/>
      <c r="E1" s="120"/>
      <c r="F1" s="120"/>
      <c r="G1" s="120"/>
      <c r="H1" s="120"/>
      <c r="I1" s="120"/>
      <c r="J1" s="120"/>
      <c r="K1" s="120"/>
      <c r="L1" s="120"/>
      <c r="M1" s="120"/>
      <c r="O1" s="122" t="str">
        <f>+Cover!A15</f>
        <v>Draft 1</v>
      </c>
    </row>
    <row r="2" spans="1:15" s="121" customFormat="1" ht="18">
      <c r="A2" s="125" t="s">
        <v>46</v>
      </c>
      <c r="B2" s="119"/>
      <c r="C2" s="120"/>
      <c r="D2" s="120"/>
      <c r="E2" s="120"/>
      <c r="F2" s="168"/>
      <c r="G2" s="120"/>
      <c r="H2" s="120"/>
      <c r="I2" s="120"/>
      <c r="J2" s="120"/>
      <c r="K2" s="120"/>
      <c r="L2" s="120"/>
      <c r="M2" s="120"/>
      <c r="N2" s="120"/>
      <c r="O2" s="120"/>
    </row>
    <row r="3" s="121" customFormat="1" ht="18">
      <c r="A3" s="125" t="str">
        <f>+'Sales-COS'!A3</f>
        <v>Year 1</v>
      </c>
    </row>
    <row r="4" spans="1:15" s="127" customFormat="1" ht="18">
      <c r="A4" s="126"/>
      <c r="B4" s="126"/>
      <c r="C4" s="169" t="str">
        <f>IF(ISBLANK('Sales-COS'!C$5),"",'Sales-COS'!C$5)</f>
        <v>Month</v>
      </c>
      <c r="D4" s="169">
        <f>IF(ISBLANK('Sales-COS'!D$5),"",'Sales-COS'!D$5)</f>
      </c>
      <c r="E4" s="169">
        <f>IF(ISBLANK('Sales-COS'!E$5),"",'Sales-COS'!E$5)</f>
      </c>
      <c r="F4" s="169">
        <f>IF(ISBLANK('Sales-COS'!F$5),"",'Sales-COS'!F$5)</f>
      </c>
      <c r="G4" s="169">
        <f>IF(ISBLANK('Sales-COS'!G$5),"",'Sales-COS'!G$5)</f>
      </c>
      <c r="H4" s="169">
        <f>IF(ISBLANK('Sales-COS'!H$5),"",'Sales-COS'!H$5)</f>
      </c>
      <c r="I4" s="169">
        <f>IF(ISBLANK('Sales-COS'!I$5),"",'Sales-COS'!I$5)</f>
      </c>
      <c r="J4" s="169">
        <f>IF(ISBLANK('Sales-COS'!J$5),"",'Sales-COS'!J$5)</f>
      </c>
      <c r="K4" s="169">
        <f>IF(ISBLANK('Sales-COS'!K$5),"",'Sales-COS'!K$5)</f>
      </c>
      <c r="L4" s="169">
        <f>IF(ISBLANK('Sales-COS'!L$5),"",'Sales-COS'!L$5)</f>
      </c>
      <c r="M4" s="169">
        <f>IF(ISBLANK('Sales-COS'!M$5),"",'Sales-COS'!M$5)</f>
      </c>
      <c r="N4" s="169">
        <f>IF(ISBLANK('Sales-COS'!N$5),"",'Sales-COS'!N$5)</f>
      </c>
      <c r="O4" s="169" t="str">
        <f>IF(ISBLANK('Sales-COS'!O$5),"",'Sales-COS'!O$5)</f>
        <v>Total</v>
      </c>
    </row>
    <row r="5" spans="1:15" s="129" customFormat="1" ht="18.75" thickBot="1">
      <c r="A5" s="128"/>
      <c r="B5" s="128"/>
      <c r="C5" s="70">
        <f>+'Sales-COS'!C6</f>
        <v>1</v>
      </c>
      <c r="D5" s="70">
        <f>+'Sales-COS'!D6</f>
        <v>2</v>
      </c>
      <c r="E5" s="70">
        <f>+'Sales-COS'!E6</f>
        <v>3</v>
      </c>
      <c r="F5" s="70">
        <f>+'Sales-COS'!F6</f>
        <v>4</v>
      </c>
      <c r="G5" s="70">
        <f>+'Sales-COS'!G6</f>
        <v>5</v>
      </c>
      <c r="H5" s="70">
        <f>+'Sales-COS'!H6</f>
        <v>6</v>
      </c>
      <c r="I5" s="70">
        <f>+'Sales-COS'!I6</f>
        <v>7</v>
      </c>
      <c r="J5" s="70">
        <f>+'Sales-COS'!J6</f>
        <v>8</v>
      </c>
      <c r="K5" s="70">
        <f>+'Sales-COS'!K6</f>
        <v>9</v>
      </c>
      <c r="L5" s="70">
        <f>+'Sales-COS'!L6</f>
        <v>10</v>
      </c>
      <c r="M5" s="70">
        <f>+'Sales-COS'!M6</f>
        <v>11</v>
      </c>
      <c r="N5" s="70">
        <f>+'Sales-COS'!N6</f>
        <v>12</v>
      </c>
      <c r="O5" s="70" t="str">
        <f>+'Sales-COS'!O6</f>
        <v>Annual</v>
      </c>
    </row>
    <row r="6" spans="1:15" s="121" customFormat="1" ht="18">
      <c r="A6" s="119"/>
      <c r="B6" s="119"/>
      <c r="C6" s="120"/>
      <c r="D6" s="120"/>
      <c r="E6" s="120"/>
      <c r="F6" s="120"/>
      <c r="G6" s="120"/>
      <c r="H6" s="120"/>
      <c r="I6" s="120"/>
      <c r="J6" s="120"/>
      <c r="K6" s="120"/>
      <c r="L6" s="120"/>
      <c r="M6" s="120"/>
      <c r="N6" s="120"/>
      <c r="O6" s="120"/>
    </row>
    <row r="7" spans="1:15" s="121" customFormat="1" ht="18">
      <c r="A7" s="125" t="s">
        <v>17</v>
      </c>
      <c r="B7" s="119"/>
      <c r="C7" s="120"/>
      <c r="D7" s="120"/>
      <c r="E7" s="120"/>
      <c r="F7" s="120"/>
      <c r="G7" s="120"/>
      <c r="H7" s="120"/>
      <c r="I7" s="120"/>
      <c r="J7" s="120"/>
      <c r="K7" s="120"/>
      <c r="L7" s="120"/>
      <c r="M7" s="120"/>
      <c r="N7" s="120"/>
      <c r="O7" s="120"/>
    </row>
    <row r="8" spans="1:15" s="121" customFormat="1" ht="18">
      <c r="A8" s="130" t="s">
        <v>41</v>
      </c>
      <c r="B8" s="119"/>
      <c r="C8" s="131">
        <f>Headcount!C118</f>
        <v>10833.333333333334</v>
      </c>
      <c r="D8" s="131">
        <f>Headcount!D118</f>
        <v>15833.333333333334</v>
      </c>
      <c r="E8" s="131">
        <f>Headcount!E118</f>
        <v>21666.666666666668</v>
      </c>
      <c r="F8" s="131">
        <f>Headcount!F118</f>
        <v>21666.666666666668</v>
      </c>
      <c r="G8" s="131">
        <f>Headcount!G118</f>
        <v>21666.666666666668</v>
      </c>
      <c r="H8" s="131">
        <f>Headcount!H118</f>
        <v>21666.666666666668</v>
      </c>
      <c r="I8" s="131">
        <f>Headcount!I118</f>
        <v>21666.666666666668</v>
      </c>
      <c r="J8" s="131">
        <f>Headcount!J118</f>
        <v>21666.666666666668</v>
      </c>
      <c r="K8" s="131">
        <f>Headcount!K118</f>
        <v>21666.666666666668</v>
      </c>
      <c r="L8" s="131">
        <f>Headcount!L118</f>
        <v>21666.666666666668</v>
      </c>
      <c r="M8" s="131">
        <f>Headcount!M118</f>
        <v>21666.666666666668</v>
      </c>
      <c r="N8" s="131">
        <f>Headcount!N118</f>
        <v>21666.666666666668</v>
      </c>
      <c r="O8" s="131">
        <f aca="true" t="shared" si="0" ref="O8:O43">SUM(C8:N8)</f>
        <v>243333.33333333328</v>
      </c>
    </row>
    <row r="9" spans="1:15" s="121" customFormat="1" ht="18">
      <c r="A9" s="172" t="s">
        <v>47</v>
      </c>
      <c r="B9" s="135"/>
      <c r="C9" s="150">
        <v>0</v>
      </c>
      <c r="D9" s="150">
        <v>0</v>
      </c>
      <c r="E9" s="150">
        <v>0</v>
      </c>
      <c r="F9" s="150">
        <v>0</v>
      </c>
      <c r="G9" s="150">
        <v>0</v>
      </c>
      <c r="H9" s="150">
        <v>0</v>
      </c>
      <c r="I9" s="150">
        <v>0</v>
      </c>
      <c r="J9" s="150">
        <v>0</v>
      </c>
      <c r="K9" s="150">
        <v>0</v>
      </c>
      <c r="L9" s="150">
        <v>0</v>
      </c>
      <c r="M9" s="150">
        <v>0</v>
      </c>
      <c r="N9" s="150">
        <v>0</v>
      </c>
      <c r="O9" s="150">
        <f t="shared" si="0"/>
        <v>0</v>
      </c>
    </row>
    <row r="10" spans="1:15" s="121" customFormat="1" ht="18">
      <c r="A10" s="130" t="s">
        <v>12</v>
      </c>
      <c r="B10" s="135">
        <v>0.12</v>
      </c>
      <c r="C10" s="131">
        <f>C8*$B$10</f>
        <v>1300</v>
      </c>
      <c r="D10" s="131">
        <f aca="true" t="shared" si="1" ref="D10:N10">D8*$B$10</f>
        <v>1900</v>
      </c>
      <c r="E10" s="131">
        <f t="shared" si="1"/>
        <v>2600</v>
      </c>
      <c r="F10" s="131">
        <f t="shared" si="1"/>
        <v>2600</v>
      </c>
      <c r="G10" s="131">
        <f t="shared" si="1"/>
        <v>2600</v>
      </c>
      <c r="H10" s="131">
        <f t="shared" si="1"/>
        <v>2600</v>
      </c>
      <c r="I10" s="131">
        <f t="shared" si="1"/>
        <v>2600</v>
      </c>
      <c r="J10" s="131">
        <f t="shared" si="1"/>
        <v>2600</v>
      </c>
      <c r="K10" s="131">
        <f t="shared" si="1"/>
        <v>2600</v>
      </c>
      <c r="L10" s="131">
        <f t="shared" si="1"/>
        <v>2600</v>
      </c>
      <c r="M10" s="131">
        <f t="shared" si="1"/>
        <v>2600</v>
      </c>
      <c r="N10" s="131">
        <f t="shared" si="1"/>
        <v>2600</v>
      </c>
      <c r="O10" s="131">
        <f t="shared" si="0"/>
        <v>29200</v>
      </c>
    </row>
    <row r="11" spans="1:15" s="121" customFormat="1" ht="18">
      <c r="A11" s="172" t="s">
        <v>48</v>
      </c>
      <c r="B11" s="206">
        <v>1000</v>
      </c>
      <c r="C11" s="131">
        <f>+$B11*Headcount!C32</f>
        <v>2000</v>
      </c>
      <c r="D11" s="131">
        <f>+$B11*Headcount!D32</f>
        <v>3000</v>
      </c>
      <c r="E11" s="131">
        <f>+$B11*Headcount!E32</f>
        <v>5000</v>
      </c>
      <c r="F11" s="131">
        <f>+$B11*Headcount!F32</f>
        <v>5000</v>
      </c>
      <c r="G11" s="131">
        <f>+$B11*Headcount!G32</f>
        <v>5000</v>
      </c>
      <c r="H11" s="131">
        <f>+$B11*Headcount!H32</f>
        <v>5000</v>
      </c>
      <c r="I11" s="131">
        <f>+$B11*Headcount!I32</f>
        <v>5000</v>
      </c>
      <c r="J11" s="131">
        <f>+$B11*Headcount!J32</f>
        <v>5000</v>
      </c>
      <c r="K11" s="131">
        <f>+$B11*Headcount!K32</f>
        <v>5000</v>
      </c>
      <c r="L11" s="131">
        <f>+$B11*Headcount!L32</f>
        <v>5000</v>
      </c>
      <c r="M11" s="131">
        <f>+$B11*Headcount!M32</f>
        <v>5000</v>
      </c>
      <c r="N11" s="131">
        <f>+$B11*Headcount!N32</f>
        <v>5000</v>
      </c>
      <c r="O11" s="150">
        <f t="shared" si="0"/>
        <v>55000</v>
      </c>
    </row>
    <row r="12" spans="1:15" s="121" customFormat="1" ht="18">
      <c r="A12" s="172" t="s">
        <v>49</v>
      </c>
      <c r="B12" s="119"/>
      <c r="C12" s="150">
        <v>0</v>
      </c>
      <c r="D12" s="150">
        <f>+C12</f>
        <v>0</v>
      </c>
      <c r="E12" s="150">
        <f aca="true" t="shared" si="2" ref="E12:N12">+D12</f>
        <v>0</v>
      </c>
      <c r="F12" s="150">
        <f t="shared" si="2"/>
        <v>0</v>
      </c>
      <c r="G12" s="150">
        <f t="shared" si="2"/>
        <v>0</v>
      </c>
      <c r="H12" s="150">
        <f t="shared" si="2"/>
        <v>0</v>
      </c>
      <c r="I12" s="150">
        <f t="shared" si="2"/>
        <v>0</v>
      </c>
      <c r="J12" s="150">
        <f t="shared" si="2"/>
        <v>0</v>
      </c>
      <c r="K12" s="150">
        <f t="shared" si="2"/>
        <v>0</v>
      </c>
      <c r="L12" s="150">
        <f t="shared" si="2"/>
        <v>0</v>
      </c>
      <c r="M12" s="150">
        <f t="shared" si="2"/>
        <v>0</v>
      </c>
      <c r="N12" s="150">
        <f t="shared" si="2"/>
        <v>0</v>
      </c>
      <c r="O12" s="150">
        <f t="shared" si="0"/>
        <v>0</v>
      </c>
    </row>
    <row r="13" spans="1:15" s="121" customFormat="1" ht="18">
      <c r="A13" s="130" t="s">
        <v>143</v>
      </c>
      <c r="B13" s="119"/>
      <c r="C13" s="131">
        <f>Headcount!C126</f>
        <v>0</v>
      </c>
      <c r="D13" s="150">
        <f aca="true" t="shared" si="3" ref="D13:N42">+C13</f>
        <v>0</v>
      </c>
      <c r="E13" s="150">
        <f t="shared" si="3"/>
        <v>0</v>
      </c>
      <c r="F13" s="150">
        <f t="shared" si="3"/>
        <v>0</v>
      </c>
      <c r="G13" s="150">
        <f t="shared" si="3"/>
        <v>0</v>
      </c>
      <c r="H13" s="150">
        <f t="shared" si="3"/>
        <v>0</v>
      </c>
      <c r="I13" s="150">
        <f t="shared" si="3"/>
        <v>0</v>
      </c>
      <c r="J13" s="150">
        <f t="shared" si="3"/>
        <v>0</v>
      </c>
      <c r="K13" s="150">
        <f t="shared" si="3"/>
        <v>0</v>
      </c>
      <c r="L13" s="150">
        <f t="shared" si="3"/>
        <v>0</v>
      </c>
      <c r="M13" s="150">
        <f t="shared" si="3"/>
        <v>0</v>
      </c>
      <c r="N13" s="150">
        <f t="shared" si="3"/>
        <v>0</v>
      </c>
      <c r="O13" s="131">
        <f t="shared" si="0"/>
        <v>0</v>
      </c>
    </row>
    <row r="14" spans="1:15" s="121" customFormat="1" ht="18">
      <c r="A14" s="172" t="s">
        <v>50</v>
      </c>
      <c r="B14" s="119"/>
      <c r="C14" s="150">
        <v>0</v>
      </c>
      <c r="D14" s="150">
        <f t="shared" si="3"/>
        <v>0</v>
      </c>
      <c r="E14" s="150">
        <f t="shared" si="3"/>
        <v>0</v>
      </c>
      <c r="F14" s="150">
        <f t="shared" si="3"/>
        <v>0</v>
      </c>
      <c r="G14" s="150">
        <f t="shared" si="3"/>
        <v>0</v>
      </c>
      <c r="H14" s="150">
        <f t="shared" si="3"/>
        <v>0</v>
      </c>
      <c r="I14" s="150">
        <f t="shared" si="3"/>
        <v>0</v>
      </c>
      <c r="J14" s="150">
        <f t="shared" si="3"/>
        <v>0</v>
      </c>
      <c r="K14" s="150">
        <f t="shared" si="3"/>
        <v>0</v>
      </c>
      <c r="L14" s="150">
        <f t="shared" si="3"/>
        <v>0</v>
      </c>
      <c r="M14" s="150">
        <f t="shared" si="3"/>
        <v>0</v>
      </c>
      <c r="N14" s="150">
        <f t="shared" si="3"/>
        <v>0</v>
      </c>
      <c r="O14" s="150">
        <f t="shared" si="0"/>
        <v>0</v>
      </c>
    </row>
    <row r="15" spans="1:15" s="121" customFormat="1" ht="18">
      <c r="A15" s="172" t="s">
        <v>51</v>
      </c>
      <c r="B15" s="119"/>
      <c r="C15" s="150">
        <v>0</v>
      </c>
      <c r="D15" s="150">
        <f t="shared" si="3"/>
        <v>0</v>
      </c>
      <c r="E15" s="150">
        <f t="shared" si="3"/>
        <v>0</v>
      </c>
      <c r="F15" s="150">
        <f t="shared" si="3"/>
        <v>0</v>
      </c>
      <c r="G15" s="150">
        <f t="shared" si="3"/>
        <v>0</v>
      </c>
      <c r="H15" s="150">
        <f t="shared" si="3"/>
        <v>0</v>
      </c>
      <c r="I15" s="150">
        <f t="shared" si="3"/>
        <v>0</v>
      </c>
      <c r="J15" s="150">
        <f t="shared" si="3"/>
        <v>0</v>
      </c>
      <c r="K15" s="150">
        <f t="shared" si="3"/>
        <v>0</v>
      </c>
      <c r="L15" s="150">
        <f t="shared" si="3"/>
        <v>0</v>
      </c>
      <c r="M15" s="150">
        <f t="shared" si="3"/>
        <v>0</v>
      </c>
      <c r="N15" s="150">
        <f t="shared" si="3"/>
        <v>0</v>
      </c>
      <c r="O15" s="150">
        <f t="shared" si="0"/>
        <v>0</v>
      </c>
    </row>
    <row r="16" spans="1:15" s="121" customFormat="1" ht="18">
      <c r="A16" s="172" t="s">
        <v>52</v>
      </c>
      <c r="B16" s="119"/>
      <c r="C16" s="150">
        <v>0</v>
      </c>
      <c r="D16" s="150">
        <f t="shared" si="3"/>
        <v>0</v>
      </c>
      <c r="E16" s="150">
        <f t="shared" si="3"/>
        <v>0</v>
      </c>
      <c r="F16" s="150">
        <f t="shared" si="3"/>
        <v>0</v>
      </c>
      <c r="G16" s="150">
        <f t="shared" si="3"/>
        <v>0</v>
      </c>
      <c r="H16" s="150">
        <f t="shared" si="3"/>
        <v>0</v>
      </c>
      <c r="I16" s="150">
        <f t="shared" si="3"/>
        <v>0</v>
      </c>
      <c r="J16" s="150">
        <f t="shared" si="3"/>
        <v>0</v>
      </c>
      <c r="K16" s="150">
        <f t="shared" si="3"/>
        <v>0</v>
      </c>
      <c r="L16" s="150">
        <f t="shared" si="3"/>
        <v>0</v>
      </c>
      <c r="M16" s="150">
        <f t="shared" si="3"/>
        <v>0</v>
      </c>
      <c r="N16" s="150">
        <f t="shared" si="3"/>
        <v>0</v>
      </c>
      <c r="O16" s="150">
        <f t="shared" si="0"/>
        <v>0</v>
      </c>
    </row>
    <row r="17" spans="1:15" s="121" customFormat="1" ht="18">
      <c r="A17" s="172" t="s">
        <v>53</v>
      </c>
      <c r="B17" s="119"/>
      <c r="C17" s="150">
        <v>0</v>
      </c>
      <c r="D17" s="150">
        <f t="shared" si="3"/>
        <v>0</v>
      </c>
      <c r="E17" s="150">
        <f t="shared" si="3"/>
        <v>0</v>
      </c>
      <c r="F17" s="150">
        <f t="shared" si="3"/>
        <v>0</v>
      </c>
      <c r="G17" s="150">
        <f t="shared" si="3"/>
        <v>0</v>
      </c>
      <c r="H17" s="150">
        <f t="shared" si="3"/>
        <v>0</v>
      </c>
      <c r="I17" s="150">
        <f t="shared" si="3"/>
        <v>0</v>
      </c>
      <c r="J17" s="150">
        <f t="shared" si="3"/>
        <v>0</v>
      </c>
      <c r="K17" s="150">
        <f t="shared" si="3"/>
        <v>0</v>
      </c>
      <c r="L17" s="150">
        <f t="shared" si="3"/>
        <v>0</v>
      </c>
      <c r="M17" s="150">
        <f t="shared" si="3"/>
        <v>0</v>
      </c>
      <c r="N17" s="150">
        <f t="shared" si="3"/>
        <v>0</v>
      </c>
      <c r="O17" s="150">
        <f t="shared" si="0"/>
        <v>0</v>
      </c>
    </row>
    <row r="18" spans="1:15" s="121" customFormat="1" ht="18">
      <c r="A18" s="172" t="s">
        <v>54</v>
      </c>
      <c r="B18" s="119"/>
      <c r="C18" s="150">
        <v>0</v>
      </c>
      <c r="D18" s="150">
        <f t="shared" si="3"/>
        <v>0</v>
      </c>
      <c r="E18" s="150">
        <f t="shared" si="3"/>
        <v>0</v>
      </c>
      <c r="F18" s="150">
        <f t="shared" si="3"/>
        <v>0</v>
      </c>
      <c r="G18" s="150">
        <f t="shared" si="3"/>
        <v>0</v>
      </c>
      <c r="H18" s="150">
        <f t="shared" si="3"/>
        <v>0</v>
      </c>
      <c r="I18" s="150">
        <f t="shared" si="3"/>
        <v>0</v>
      </c>
      <c r="J18" s="150">
        <f t="shared" si="3"/>
        <v>0</v>
      </c>
      <c r="K18" s="150">
        <f t="shared" si="3"/>
        <v>0</v>
      </c>
      <c r="L18" s="150">
        <f t="shared" si="3"/>
        <v>0</v>
      </c>
      <c r="M18" s="150">
        <f t="shared" si="3"/>
        <v>0</v>
      </c>
      <c r="N18" s="150">
        <f t="shared" si="3"/>
        <v>0</v>
      </c>
      <c r="O18" s="150">
        <f t="shared" si="0"/>
        <v>0</v>
      </c>
    </row>
    <row r="19" spans="1:15" s="121" customFormat="1" ht="18">
      <c r="A19" s="172" t="s">
        <v>55</v>
      </c>
      <c r="B19" s="134"/>
      <c r="C19" s="150">
        <v>0</v>
      </c>
      <c r="D19" s="150">
        <f t="shared" si="3"/>
        <v>0</v>
      </c>
      <c r="E19" s="150">
        <f t="shared" si="3"/>
        <v>0</v>
      </c>
      <c r="F19" s="150">
        <f t="shared" si="3"/>
        <v>0</v>
      </c>
      <c r="G19" s="150">
        <f t="shared" si="3"/>
        <v>0</v>
      </c>
      <c r="H19" s="150">
        <f t="shared" si="3"/>
        <v>0</v>
      </c>
      <c r="I19" s="150">
        <f t="shared" si="3"/>
        <v>0</v>
      </c>
      <c r="J19" s="150">
        <f t="shared" si="3"/>
        <v>0</v>
      </c>
      <c r="K19" s="150">
        <f t="shared" si="3"/>
        <v>0</v>
      </c>
      <c r="L19" s="150">
        <f t="shared" si="3"/>
        <v>0</v>
      </c>
      <c r="M19" s="150">
        <f t="shared" si="3"/>
        <v>0</v>
      </c>
      <c r="N19" s="150">
        <f t="shared" si="3"/>
        <v>0</v>
      </c>
      <c r="O19" s="150">
        <f t="shared" si="0"/>
        <v>0</v>
      </c>
    </row>
    <row r="20" spans="1:15" s="121" customFormat="1" ht="18">
      <c r="A20" s="172" t="s">
        <v>56</v>
      </c>
      <c r="B20" s="134"/>
      <c r="C20" s="150">
        <v>0</v>
      </c>
      <c r="D20" s="150">
        <f t="shared" si="3"/>
        <v>0</v>
      </c>
      <c r="E20" s="150">
        <f t="shared" si="3"/>
        <v>0</v>
      </c>
      <c r="F20" s="150">
        <f t="shared" si="3"/>
        <v>0</v>
      </c>
      <c r="G20" s="150">
        <f t="shared" si="3"/>
        <v>0</v>
      </c>
      <c r="H20" s="150">
        <f t="shared" si="3"/>
        <v>0</v>
      </c>
      <c r="I20" s="150">
        <f t="shared" si="3"/>
        <v>0</v>
      </c>
      <c r="J20" s="150">
        <f t="shared" si="3"/>
        <v>0</v>
      </c>
      <c r="K20" s="150">
        <f t="shared" si="3"/>
        <v>0</v>
      </c>
      <c r="L20" s="150">
        <f t="shared" si="3"/>
        <v>0</v>
      </c>
      <c r="M20" s="150">
        <f t="shared" si="3"/>
        <v>0</v>
      </c>
      <c r="N20" s="150">
        <f t="shared" si="3"/>
        <v>0</v>
      </c>
      <c r="O20" s="150">
        <f t="shared" si="0"/>
        <v>0</v>
      </c>
    </row>
    <row r="21" spans="1:15" s="121" customFormat="1" ht="18">
      <c r="A21" s="172" t="s">
        <v>14</v>
      </c>
      <c r="B21" s="134"/>
      <c r="C21" s="150">
        <v>0</v>
      </c>
      <c r="D21" s="150">
        <f t="shared" si="3"/>
        <v>0</v>
      </c>
      <c r="E21" s="150">
        <f t="shared" si="3"/>
        <v>0</v>
      </c>
      <c r="F21" s="150">
        <f t="shared" si="3"/>
        <v>0</v>
      </c>
      <c r="G21" s="150">
        <f t="shared" si="3"/>
        <v>0</v>
      </c>
      <c r="H21" s="150">
        <f t="shared" si="3"/>
        <v>0</v>
      </c>
      <c r="I21" s="150">
        <f t="shared" si="3"/>
        <v>0</v>
      </c>
      <c r="J21" s="150">
        <f t="shared" si="3"/>
        <v>0</v>
      </c>
      <c r="K21" s="150">
        <f t="shared" si="3"/>
        <v>0</v>
      </c>
      <c r="L21" s="150">
        <f t="shared" si="3"/>
        <v>0</v>
      </c>
      <c r="M21" s="150">
        <f t="shared" si="3"/>
        <v>0</v>
      </c>
      <c r="N21" s="150">
        <f t="shared" si="3"/>
        <v>0</v>
      </c>
      <c r="O21" s="150">
        <f t="shared" si="0"/>
        <v>0</v>
      </c>
    </row>
    <row r="22" spans="1:15" s="121" customFormat="1" ht="18">
      <c r="A22" s="172" t="s">
        <v>57</v>
      </c>
      <c r="B22" s="134"/>
      <c r="C22" s="150">
        <v>0</v>
      </c>
      <c r="D22" s="150">
        <f t="shared" si="3"/>
        <v>0</v>
      </c>
      <c r="E22" s="150">
        <f t="shared" si="3"/>
        <v>0</v>
      </c>
      <c r="F22" s="150">
        <f t="shared" si="3"/>
        <v>0</v>
      </c>
      <c r="G22" s="150">
        <f t="shared" si="3"/>
        <v>0</v>
      </c>
      <c r="H22" s="150">
        <f t="shared" si="3"/>
        <v>0</v>
      </c>
      <c r="I22" s="150">
        <f t="shared" si="3"/>
        <v>0</v>
      </c>
      <c r="J22" s="150">
        <f t="shared" si="3"/>
        <v>0</v>
      </c>
      <c r="K22" s="150">
        <f t="shared" si="3"/>
        <v>0</v>
      </c>
      <c r="L22" s="150">
        <f t="shared" si="3"/>
        <v>0</v>
      </c>
      <c r="M22" s="150">
        <f t="shared" si="3"/>
        <v>0</v>
      </c>
      <c r="N22" s="150">
        <f t="shared" si="3"/>
        <v>0</v>
      </c>
      <c r="O22" s="150">
        <f t="shared" si="0"/>
        <v>0</v>
      </c>
    </row>
    <row r="23" spans="1:15" s="121" customFormat="1" ht="18">
      <c r="A23" s="172" t="s">
        <v>58</v>
      </c>
      <c r="B23" s="119"/>
      <c r="C23" s="150">
        <v>0</v>
      </c>
      <c r="D23" s="150">
        <f t="shared" si="3"/>
        <v>0</v>
      </c>
      <c r="E23" s="150">
        <f t="shared" si="3"/>
        <v>0</v>
      </c>
      <c r="F23" s="150">
        <f t="shared" si="3"/>
        <v>0</v>
      </c>
      <c r="G23" s="150">
        <f t="shared" si="3"/>
        <v>0</v>
      </c>
      <c r="H23" s="150">
        <f t="shared" si="3"/>
        <v>0</v>
      </c>
      <c r="I23" s="150">
        <f t="shared" si="3"/>
        <v>0</v>
      </c>
      <c r="J23" s="150">
        <f t="shared" si="3"/>
        <v>0</v>
      </c>
      <c r="K23" s="150">
        <f t="shared" si="3"/>
        <v>0</v>
      </c>
      <c r="L23" s="150">
        <f t="shared" si="3"/>
        <v>0</v>
      </c>
      <c r="M23" s="150">
        <f t="shared" si="3"/>
        <v>0</v>
      </c>
      <c r="N23" s="150">
        <f t="shared" si="3"/>
        <v>0</v>
      </c>
      <c r="O23" s="150">
        <f t="shared" si="0"/>
        <v>0</v>
      </c>
    </row>
    <row r="24" spans="1:15" s="121" customFormat="1" ht="18">
      <c r="A24" s="172" t="s">
        <v>59</v>
      </c>
      <c r="B24" s="134"/>
      <c r="C24" s="150">
        <v>0</v>
      </c>
      <c r="D24" s="150">
        <f t="shared" si="3"/>
        <v>0</v>
      </c>
      <c r="E24" s="150">
        <f t="shared" si="3"/>
        <v>0</v>
      </c>
      <c r="F24" s="150">
        <f t="shared" si="3"/>
        <v>0</v>
      </c>
      <c r="G24" s="150">
        <f t="shared" si="3"/>
        <v>0</v>
      </c>
      <c r="H24" s="150">
        <f t="shared" si="3"/>
        <v>0</v>
      </c>
      <c r="I24" s="150">
        <f t="shared" si="3"/>
        <v>0</v>
      </c>
      <c r="J24" s="150">
        <f t="shared" si="3"/>
        <v>0</v>
      </c>
      <c r="K24" s="150">
        <f t="shared" si="3"/>
        <v>0</v>
      </c>
      <c r="L24" s="150">
        <f t="shared" si="3"/>
        <v>0</v>
      </c>
      <c r="M24" s="150">
        <f t="shared" si="3"/>
        <v>0</v>
      </c>
      <c r="N24" s="150">
        <f t="shared" si="3"/>
        <v>0</v>
      </c>
      <c r="O24" s="150">
        <f t="shared" si="0"/>
        <v>0</v>
      </c>
    </row>
    <row r="25" spans="1:15" s="121" customFormat="1" ht="18">
      <c r="A25" s="172" t="s">
        <v>60</v>
      </c>
      <c r="B25" s="134"/>
      <c r="C25" s="150">
        <v>0</v>
      </c>
      <c r="D25" s="150">
        <f t="shared" si="3"/>
        <v>0</v>
      </c>
      <c r="E25" s="150">
        <f t="shared" si="3"/>
        <v>0</v>
      </c>
      <c r="F25" s="150">
        <f t="shared" si="3"/>
        <v>0</v>
      </c>
      <c r="G25" s="150">
        <f t="shared" si="3"/>
        <v>0</v>
      </c>
      <c r="H25" s="150">
        <f t="shared" si="3"/>
        <v>0</v>
      </c>
      <c r="I25" s="150">
        <f t="shared" si="3"/>
        <v>0</v>
      </c>
      <c r="J25" s="150">
        <f t="shared" si="3"/>
        <v>0</v>
      </c>
      <c r="K25" s="150">
        <f t="shared" si="3"/>
        <v>0</v>
      </c>
      <c r="L25" s="150">
        <f t="shared" si="3"/>
        <v>0</v>
      </c>
      <c r="M25" s="150">
        <f t="shared" si="3"/>
        <v>0</v>
      </c>
      <c r="N25" s="150">
        <f t="shared" si="3"/>
        <v>0</v>
      </c>
      <c r="O25" s="150">
        <f t="shared" si="0"/>
        <v>0</v>
      </c>
    </row>
    <row r="26" spans="1:15" s="121" customFormat="1" ht="18">
      <c r="A26" s="172" t="s">
        <v>61</v>
      </c>
      <c r="B26" s="119"/>
      <c r="C26" s="150">
        <v>0</v>
      </c>
      <c r="D26" s="150">
        <f t="shared" si="3"/>
        <v>0</v>
      </c>
      <c r="E26" s="150">
        <f t="shared" si="3"/>
        <v>0</v>
      </c>
      <c r="F26" s="150">
        <f t="shared" si="3"/>
        <v>0</v>
      </c>
      <c r="G26" s="150">
        <f t="shared" si="3"/>
        <v>0</v>
      </c>
      <c r="H26" s="150">
        <f t="shared" si="3"/>
        <v>0</v>
      </c>
      <c r="I26" s="150">
        <f t="shared" si="3"/>
        <v>0</v>
      </c>
      <c r="J26" s="150">
        <f t="shared" si="3"/>
        <v>0</v>
      </c>
      <c r="K26" s="150">
        <f t="shared" si="3"/>
        <v>0</v>
      </c>
      <c r="L26" s="150">
        <f t="shared" si="3"/>
        <v>0</v>
      </c>
      <c r="M26" s="150">
        <f t="shared" si="3"/>
        <v>0</v>
      </c>
      <c r="N26" s="150">
        <f t="shared" si="3"/>
        <v>0</v>
      </c>
      <c r="O26" s="150">
        <f t="shared" si="0"/>
        <v>0</v>
      </c>
    </row>
    <row r="27" spans="1:15" s="121" customFormat="1" ht="18">
      <c r="A27" s="172" t="s">
        <v>62</v>
      </c>
      <c r="B27" s="119"/>
      <c r="C27" s="150">
        <v>2000</v>
      </c>
      <c r="D27" s="150">
        <f t="shared" si="3"/>
        <v>2000</v>
      </c>
      <c r="E27" s="150">
        <f t="shared" si="3"/>
        <v>2000</v>
      </c>
      <c r="F27" s="150">
        <f t="shared" si="3"/>
        <v>2000</v>
      </c>
      <c r="G27" s="150">
        <f t="shared" si="3"/>
        <v>2000</v>
      </c>
      <c r="H27" s="150">
        <f t="shared" si="3"/>
        <v>2000</v>
      </c>
      <c r="I27" s="150">
        <f t="shared" si="3"/>
        <v>2000</v>
      </c>
      <c r="J27" s="150">
        <f t="shared" si="3"/>
        <v>2000</v>
      </c>
      <c r="K27" s="150">
        <f t="shared" si="3"/>
        <v>2000</v>
      </c>
      <c r="L27" s="150">
        <f t="shared" si="3"/>
        <v>2000</v>
      </c>
      <c r="M27" s="150">
        <f t="shared" si="3"/>
        <v>2000</v>
      </c>
      <c r="N27" s="150">
        <f t="shared" si="3"/>
        <v>2000</v>
      </c>
      <c r="O27" s="150">
        <f t="shared" si="0"/>
        <v>24000</v>
      </c>
    </row>
    <row r="28" spans="1:15" s="121" customFormat="1" ht="18">
      <c r="A28" s="172" t="s">
        <v>72</v>
      </c>
      <c r="B28" s="119"/>
      <c r="C28" s="150">
        <v>0</v>
      </c>
      <c r="D28" s="150">
        <f t="shared" si="3"/>
        <v>0</v>
      </c>
      <c r="E28" s="150">
        <f t="shared" si="3"/>
        <v>0</v>
      </c>
      <c r="F28" s="150">
        <f t="shared" si="3"/>
        <v>0</v>
      </c>
      <c r="G28" s="150">
        <f t="shared" si="3"/>
        <v>0</v>
      </c>
      <c r="H28" s="150">
        <f t="shared" si="3"/>
        <v>0</v>
      </c>
      <c r="I28" s="150">
        <f t="shared" si="3"/>
        <v>0</v>
      </c>
      <c r="J28" s="150">
        <f t="shared" si="3"/>
        <v>0</v>
      </c>
      <c r="K28" s="150">
        <f t="shared" si="3"/>
        <v>0</v>
      </c>
      <c r="L28" s="150">
        <f t="shared" si="3"/>
        <v>0</v>
      </c>
      <c r="M28" s="150">
        <f t="shared" si="3"/>
        <v>0</v>
      </c>
      <c r="N28" s="150">
        <f t="shared" si="3"/>
        <v>0</v>
      </c>
      <c r="O28" s="150">
        <f t="shared" si="0"/>
        <v>0</v>
      </c>
    </row>
    <row r="29" spans="1:15" s="121" customFormat="1" ht="18">
      <c r="A29" s="172" t="s">
        <v>73</v>
      </c>
      <c r="B29" s="119"/>
      <c r="C29" s="150">
        <v>0</v>
      </c>
      <c r="D29" s="150">
        <f t="shared" si="3"/>
        <v>0</v>
      </c>
      <c r="E29" s="150">
        <f t="shared" si="3"/>
        <v>0</v>
      </c>
      <c r="F29" s="150">
        <f t="shared" si="3"/>
        <v>0</v>
      </c>
      <c r="G29" s="150">
        <f t="shared" si="3"/>
        <v>0</v>
      </c>
      <c r="H29" s="150">
        <f t="shared" si="3"/>
        <v>0</v>
      </c>
      <c r="I29" s="150">
        <f t="shared" si="3"/>
        <v>0</v>
      </c>
      <c r="J29" s="150">
        <f t="shared" si="3"/>
        <v>0</v>
      </c>
      <c r="K29" s="150">
        <f t="shared" si="3"/>
        <v>0</v>
      </c>
      <c r="L29" s="150">
        <f t="shared" si="3"/>
        <v>0</v>
      </c>
      <c r="M29" s="150">
        <f t="shared" si="3"/>
        <v>0</v>
      </c>
      <c r="N29" s="150">
        <f t="shared" si="3"/>
        <v>0</v>
      </c>
      <c r="O29" s="150">
        <f>SUM(C29:N29)</f>
        <v>0</v>
      </c>
    </row>
    <row r="30" spans="1:15" s="121" customFormat="1" ht="18">
      <c r="A30" s="172" t="s">
        <v>63</v>
      </c>
      <c r="B30" s="134"/>
      <c r="C30" s="150">
        <v>0</v>
      </c>
      <c r="D30" s="150">
        <f t="shared" si="3"/>
        <v>0</v>
      </c>
      <c r="E30" s="150">
        <f t="shared" si="3"/>
        <v>0</v>
      </c>
      <c r="F30" s="150">
        <f t="shared" si="3"/>
        <v>0</v>
      </c>
      <c r="G30" s="150">
        <f t="shared" si="3"/>
        <v>0</v>
      </c>
      <c r="H30" s="150">
        <f t="shared" si="3"/>
        <v>0</v>
      </c>
      <c r="I30" s="150">
        <f t="shared" si="3"/>
        <v>0</v>
      </c>
      <c r="J30" s="150">
        <f t="shared" si="3"/>
        <v>0</v>
      </c>
      <c r="K30" s="150">
        <f t="shared" si="3"/>
        <v>0</v>
      </c>
      <c r="L30" s="150">
        <f t="shared" si="3"/>
        <v>0</v>
      </c>
      <c r="M30" s="150">
        <f t="shared" si="3"/>
        <v>0</v>
      </c>
      <c r="N30" s="150">
        <f t="shared" si="3"/>
        <v>0</v>
      </c>
      <c r="O30" s="150">
        <f t="shared" si="0"/>
        <v>0</v>
      </c>
    </row>
    <row r="31" spans="1:15" s="121" customFormat="1" ht="18">
      <c r="A31" s="172" t="s">
        <v>64</v>
      </c>
      <c r="B31" s="119"/>
      <c r="C31" s="150">
        <v>0</v>
      </c>
      <c r="D31" s="150">
        <f t="shared" si="3"/>
        <v>0</v>
      </c>
      <c r="E31" s="150">
        <f t="shared" si="3"/>
        <v>0</v>
      </c>
      <c r="F31" s="150">
        <f t="shared" si="3"/>
        <v>0</v>
      </c>
      <c r="G31" s="150">
        <f t="shared" si="3"/>
        <v>0</v>
      </c>
      <c r="H31" s="150">
        <f t="shared" si="3"/>
        <v>0</v>
      </c>
      <c r="I31" s="150">
        <f t="shared" si="3"/>
        <v>0</v>
      </c>
      <c r="J31" s="150">
        <f t="shared" si="3"/>
        <v>0</v>
      </c>
      <c r="K31" s="150">
        <f t="shared" si="3"/>
        <v>0</v>
      </c>
      <c r="L31" s="150">
        <f t="shared" si="3"/>
        <v>0</v>
      </c>
      <c r="M31" s="150">
        <f t="shared" si="3"/>
        <v>0</v>
      </c>
      <c r="N31" s="150">
        <f t="shared" si="3"/>
        <v>0</v>
      </c>
      <c r="O31" s="150">
        <f t="shared" si="0"/>
        <v>0</v>
      </c>
    </row>
    <row r="32" spans="1:15" s="121" customFormat="1" ht="18">
      <c r="A32" s="172" t="s">
        <v>13</v>
      </c>
      <c r="B32" s="119"/>
      <c r="C32" s="150">
        <v>0</v>
      </c>
      <c r="D32" s="150">
        <f t="shared" si="3"/>
        <v>0</v>
      </c>
      <c r="E32" s="150">
        <f t="shared" si="3"/>
        <v>0</v>
      </c>
      <c r="F32" s="150">
        <f t="shared" si="3"/>
        <v>0</v>
      </c>
      <c r="G32" s="150">
        <f t="shared" si="3"/>
        <v>0</v>
      </c>
      <c r="H32" s="150">
        <f t="shared" si="3"/>
        <v>0</v>
      </c>
      <c r="I32" s="150">
        <f t="shared" si="3"/>
        <v>0</v>
      </c>
      <c r="J32" s="150">
        <f t="shared" si="3"/>
        <v>0</v>
      </c>
      <c r="K32" s="150">
        <f t="shared" si="3"/>
        <v>0</v>
      </c>
      <c r="L32" s="150">
        <f t="shared" si="3"/>
        <v>0</v>
      </c>
      <c r="M32" s="150">
        <f t="shared" si="3"/>
        <v>0</v>
      </c>
      <c r="N32" s="150">
        <f t="shared" si="3"/>
        <v>0</v>
      </c>
      <c r="O32" s="150">
        <f t="shared" si="0"/>
        <v>0</v>
      </c>
    </row>
    <row r="33" spans="1:15" s="121" customFormat="1" ht="18">
      <c r="A33" s="172" t="s">
        <v>65</v>
      </c>
      <c r="B33" s="134"/>
      <c r="C33" s="150">
        <v>0</v>
      </c>
      <c r="D33" s="150">
        <f t="shared" si="3"/>
        <v>0</v>
      </c>
      <c r="E33" s="150">
        <f t="shared" si="3"/>
        <v>0</v>
      </c>
      <c r="F33" s="150">
        <f t="shared" si="3"/>
        <v>0</v>
      </c>
      <c r="G33" s="150">
        <f t="shared" si="3"/>
        <v>0</v>
      </c>
      <c r="H33" s="150">
        <f t="shared" si="3"/>
        <v>0</v>
      </c>
      <c r="I33" s="150">
        <f t="shared" si="3"/>
        <v>0</v>
      </c>
      <c r="J33" s="150">
        <f t="shared" si="3"/>
        <v>0</v>
      </c>
      <c r="K33" s="150">
        <f t="shared" si="3"/>
        <v>0</v>
      </c>
      <c r="L33" s="150">
        <f t="shared" si="3"/>
        <v>0</v>
      </c>
      <c r="M33" s="150">
        <f t="shared" si="3"/>
        <v>0</v>
      </c>
      <c r="N33" s="150">
        <f t="shared" si="3"/>
        <v>0</v>
      </c>
      <c r="O33" s="150">
        <f t="shared" si="0"/>
        <v>0</v>
      </c>
    </row>
    <row r="34" spans="1:15" s="121" customFormat="1" ht="18">
      <c r="A34" s="173" t="s">
        <v>66</v>
      </c>
      <c r="B34" s="119"/>
      <c r="C34" s="150">
        <v>0</v>
      </c>
      <c r="D34" s="150">
        <f t="shared" si="3"/>
        <v>0</v>
      </c>
      <c r="E34" s="150">
        <f t="shared" si="3"/>
        <v>0</v>
      </c>
      <c r="F34" s="150">
        <f t="shared" si="3"/>
        <v>0</v>
      </c>
      <c r="G34" s="150">
        <f t="shared" si="3"/>
        <v>0</v>
      </c>
      <c r="H34" s="150">
        <f t="shared" si="3"/>
        <v>0</v>
      </c>
      <c r="I34" s="150">
        <f t="shared" si="3"/>
        <v>0</v>
      </c>
      <c r="J34" s="150">
        <f t="shared" si="3"/>
        <v>0</v>
      </c>
      <c r="K34" s="150">
        <f t="shared" si="3"/>
        <v>0</v>
      </c>
      <c r="L34" s="150">
        <f t="shared" si="3"/>
        <v>0</v>
      </c>
      <c r="M34" s="150">
        <f t="shared" si="3"/>
        <v>0</v>
      </c>
      <c r="N34" s="150">
        <f t="shared" si="3"/>
        <v>0</v>
      </c>
      <c r="O34" s="150">
        <f t="shared" si="0"/>
        <v>0</v>
      </c>
    </row>
    <row r="35" spans="1:15" s="121" customFormat="1" ht="18">
      <c r="A35" s="173" t="s">
        <v>67</v>
      </c>
      <c r="B35" s="119"/>
      <c r="C35" s="150">
        <v>0</v>
      </c>
      <c r="D35" s="150">
        <f t="shared" si="3"/>
        <v>0</v>
      </c>
      <c r="E35" s="150">
        <f t="shared" si="3"/>
        <v>0</v>
      </c>
      <c r="F35" s="150">
        <f t="shared" si="3"/>
        <v>0</v>
      </c>
      <c r="G35" s="150">
        <f t="shared" si="3"/>
        <v>0</v>
      </c>
      <c r="H35" s="150">
        <f t="shared" si="3"/>
        <v>0</v>
      </c>
      <c r="I35" s="150">
        <f t="shared" si="3"/>
        <v>0</v>
      </c>
      <c r="J35" s="150">
        <f aca="true" t="shared" si="4" ref="E35:N42">+I35</f>
        <v>0</v>
      </c>
      <c r="K35" s="150">
        <f t="shared" si="4"/>
        <v>0</v>
      </c>
      <c r="L35" s="150">
        <f t="shared" si="4"/>
        <v>0</v>
      </c>
      <c r="M35" s="150">
        <f t="shared" si="4"/>
        <v>0</v>
      </c>
      <c r="N35" s="150">
        <f t="shared" si="4"/>
        <v>0</v>
      </c>
      <c r="O35" s="150">
        <f t="shared" si="0"/>
        <v>0</v>
      </c>
    </row>
    <row r="36" spans="1:15" s="121" customFormat="1" ht="18">
      <c r="A36" s="172" t="s">
        <v>68</v>
      </c>
      <c r="B36" s="134"/>
      <c r="C36" s="150">
        <v>0</v>
      </c>
      <c r="D36" s="150">
        <f t="shared" si="3"/>
        <v>0</v>
      </c>
      <c r="E36" s="150">
        <f t="shared" si="4"/>
        <v>0</v>
      </c>
      <c r="F36" s="150">
        <f t="shared" si="4"/>
        <v>0</v>
      </c>
      <c r="G36" s="150">
        <f t="shared" si="4"/>
        <v>0</v>
      </c>
      <c r="H36" s="150">
        <f t="shared" si="4"/>
        <v>0</v>
      </c>
      <c r="I36" s="150">
        <f t="shared" si="4"/>
        <v>0</v>
      </c>
      <c r="J36" s="150">
        <f t="shared" si="4"/>
        <v>0</v>
      </c>
      <c r="K36" s="150">
        <f t="shared" si="4"/>
        <v>0</v>
      </c>
      <c r="L36" s="150">
        <f t="shared" si="4"/>
        <v>0</v>
      </c>
      <c r="M36" s="150">
        <f t="shared" si="4"/>
        <v>0</v>
      </c>
      <c r="N36" s="150">
        <f t="shared" si="4"/>
        <v>0</v>
      </c>
      <c r="O36" s="150">
        <f t="shared" si="0"/>
        <v>0</v>
      </c>
    </row>
    <row r="37" spans="1:15" s="121" customFormat="1" ht="18">
      <c r="A37" s="172" t="s">
        <v>15</v>
      </c>
      <c r="B37" s="134"/>
      <c r="C37" s="150">
        <v>0</v>
      </c>
      <c r="D37" s="150">
        <f t="shared" si="3"/>
        <v>0</v>
      </c>
      <c r="E37" s="150">
        <f t="shared" si="4"/>
        <v>0</v>
      </c>
      <c r="F37" s="150">
        <f t="shared" si="4"/>
        <v>0</v>
      </c>
      <c r="G37" s="150">
        <f t="shared" si="4"/>
        <v>0</v>
      </c>
      <c r="H37" s="150">
        <f t="shared" si="4"/>
        <v>0</v>
      </c>
      <c r="I37" s="150">
        <f t="shared" si="4"/>
        <v>0</v>
      </c>
      <c r="J37" s="150">
        <f t="shared" si="4"/>
        <v>0</v>
      </c>
      <c r="K37" s="150">
        <f t="shared" si="4"/>
        <v>0</v>
      </c>
      <c r="L37" s="150">
        <f t="shared" si="4"/>
        <v>0</v>
      </c>
      <c r="M37" s="150">
        <f t="shared" si="4"/>
        <v>0</v>
      </c>
      <c r="N37" s="150">
        <f t="shared" si="4"/>
        <v>0</v>
      </c>
      <c r="O37" s="150">
        <f t="shared" si="0"/>
        <v>0</v>
      </c>
    </row>
    <row r="38" spans="1:15" s="121" customFormat="1" ht="18">
      <c r="A38" s="172" t="s">
        <v>69</v>
      </c>
      <c r="B38" s="135"/>
      <c r="C38" s="150">
        <v>0</v>
      </c>
      <c r="D38" s="150">
        <f t="shared" si="3"/>
        <v>0</v>
      </c>
      <c r="E38" s="150">
        <f t="shared" si="4"/>
        <v>0</v>
      </c>
      <c r="F38" s="150">
        <f t="shared" si="4"/>
        <v>0</v>
      </c>
      <c r="G38" s="150">
        <f t="shared" si="4"/>
        <v>0</v>
      </c>
      <c r="H38" s="150">
        <f t="shared" si="4"/>
        <v>0</v>
      </c>
      <c r="I38" s="150">
        <f t="shared" si="4"/>
        <v>0</v>
      </c>
      <c r="J38" s="150">
        <f t="shared" si="4"/>
        <v>0</v>
      </c>
      <c r="K38" s="150">
        <f t="shared" si="4"/>
        <v>0</v>
      </c>
      <c r="L38" s="150">
        <f t="shared" si="4"/>
        <v>0</v>
      </c>
      <c r="M38" s="150">
        <f t="shared" si="4"/>
        <v>0</v>
      </c>
      <c r="N38" s="150">
        <f t="shared" si="4"/>
        <v>0</v>
      </c>
      <c r="O38" s="150">
        <f t="shared" si="0"/>
        <v>0</v>
      </c>
    </row>
    <row r="39" spans="1:15" s="121" customFormat="1" ht="18">
      <c r="A39" s="172" t="s">
        <v>74</v>
      </c>
      <c r="B39" s="135"/>
      <c r="C39" s="150">
        <v>0</v>
      </c>
      <c r="D39" s="150">
        <f t="shared" si="3"/>
        <v>0</v>
      </c>
      <c r="E39" s="150">
        <f t="shared" si="4"/>
        <v>0</v>
      </c>
      <c r="F39" s="150">
        <f t="shared" si="4"/>
        <v>0</v>
      </c>
      <c r="G39" s="150">
        <f t="shared" si="4"/>
        <v>0</v>
      </c>
      <c r="H39" s="150">
        <f t="shared" si="4"/>
        <v>0</v>
      </c>
      <c r="I39" s="150">
        <f t="shared" si="4"/>
        <v>0</v>
      </c>
      <c r="J39" s="150">
        <f t="shared" si="4"/>
        <v>0</v>
      </c>
      <c r="K39" s="150">
        <f t="shared" si="4"/>
        <v>0</v>
      </c>
      <c r="L39" s="150">
        <f t="shared" si="4"/>
        <v>0</v>
      </c>
      <c r="M39" s="150">
        <f t="shared" si="4"/>
        <v>0</v>
      </c>
      <c r="N39" s="150">
        <f t="shared" si="4"/>
        <v>0</v>
      </c>
      <c r="O39" s="150">
        <f>SUM(C39:N39)</f>
        <v>0</v>
      </c>
    </row>
    <row r="40" spans="1:15" s="121" customFormat="1" ht="18">
      <c r="A40" s="172" t="s">
        <v>75</v>
      </c>
      <c r="B40" s="135"/>
      <c r="C40" s="150">
        <v>0</v>
      </c>
      <c r="D40" s="150">
        <f t="shared" si="3"/>
        <v>0</v>
      </c>
      <c r="E40" s="150">
        <f t="shared" si="4"/>
        <v>0</v>
      </c>
      <c r="F40" s="150">
        <f t="shared" si="4"/>
        <v>0</v>
      </c>
      <c r="G40" s="150">
        <f t="shared" si="4"/>
        <v>0</v>
      </c>
      <c r="H40" s="150">
        <f t="shared" si="4"/>
        <v>0</v>
      </c>
      <c r="I40" s="150">
        <f t="shared" si="4"/>
        <v>0</v>
      </c>
      <c r="J40" s="150">
        <f t="shared" si="4"/>
        <v>0</v>
      </c>
      <c r="K40" s="150">
        <f t="shared" si="4"/>
        <v>0</v>
      </c>
      <c r="L40" s="150">
        <f t="shared" si="4"/>
        <v>0</v>
      </c>
      <c r="M40" s="150">
        <f t="shared" si="4"/>
        <v>0</v>
      </c>
      <c r="N40" s="150">
        <f t="shared" si="4"/>
        <v>0</v>
      </c>
      <c r="O40" s="150">
        <f>SUM(C40:N40)</f>
        <v>0</v>
      </c>
    </row>
    <row r="41" spans="1:15" s="121" customFormat="1" ht="18">
      <c r="A41" s="172" t="s">
        <v>76</v>
      </c>
      <c r="B41" s="135"/>
      <c r="C41" s="150">
        <v>0</v>
      </c>
      <c r="D41" s="150">
        <f t="shared" si="3"/>
        <v>0</v>
      </c>
      <c r="E41" s="150">
        <f t="shared" si="4"/>
        <v>0</v>
      </c>
      <c r="F41" s="150">
        <f t="shared" si="4"/>
        <v>0</v>
      </c>
      <c r="G41" s="150">
        <f t="shared" si="4"/>
        <v>0</v>
      </c>
      <c r="H41" s="150">
        <f t="shared" si="4"/>
        <v>0</v>
      </c>
      <c r="I41" s="150">
        <f t="shared" si="4"/>
        <v>0</v>
      </c>
      <c r="J41" s="150">
        <f t="shared" si="4"/>
        <v>0</v>
      </c>
      <c r="K41" s="150">
        <f t="shared" si="4"/>
        <v>0</v>
      </c>
      <c r="L41" s="150">
        <f t="shared" si="4"/>
        <v>0</v>
      </c>
      <c r="M41" s="150">
        <f t="shared" si="4"/>
        <v>0</v>
      </c>
      <c r="N41" s="150">
        <f t="shared" si="4"/>
        <v>0</v>
      </c>
      <c r="O41" s="150">
        <f>SUM(C41:N41)</f>
        <v>0</v>
      </c>
    </row>
    <row r="42" spans="1:15" s="121" customFormat="1" ht="18">
      <c r="A42" s="207" t="s">
        <v>70</v>
      </c>
      <c r="B42" s="208"/>
      <c r="C42" s="209">
        <v>0</v>
      </c>
      <c r="D42" s="150">
        <f t="shared" si="3"/>
        <v>0</v>
      </c>
      <c r="E42" s="150">
        <f t="shared" si="4"/>
        <v>0</v>
      </c>
      <c r="F42" s="150">
        <f t="shared" si="4"/>
        <v>0</v>
      </c>
      <c r="G42" s="150">
        <f t="shared" si="4"/>
        <v>0</v>
      </c>
      <c r="H42" s="150">
        <f t="shared" si="4"/>
        <v>0</v>
      </c>
      <c r="I42" s="150">
        <f t="shared" si="4"/>
        <v>0</v>
      </c>
      <c r="J42" s="150">
        <f t="shared" si="4"/>
        <v>0</v>
      </c>
      <c r="K42" s="150">
        <f t="shared" si="4"/>
        <v>0</v>
      </c>
      <c r="L42" s="150">
        <f t="shared" si="4"/>
        <v>0</v>
      </c>
      <c r="M42" s="150">
        <f t="shared" si="4"/>
        <v>0</v>
      </c>
      <c r="N42" s="150">
        <f t="shared" si="4"/>
        <v>0</v>
      </c>
      <c r="O42" s="209">
        <f t="shared" si="0"/>
        <v>0</v>
      </c>
    </row>
    <row r="43" spans="1:15" s="121" customFormat="1" ht="18">
      <c r="A43" s="210" t="s">
        <v>71</v>
      </c>
      <c r="B43" s="211"/>
      <c r="C43" s="212">
        <f aca="true" t="shared" si="5" ref="C43:N43">SUM(C8:C42)</f>
        <v>16133.333333333334</v>
      </c>
      <c r="D43" s="212">
        <f t="shared" si="5"/>
        <v>22733.333333333336</v>
      </c>
      <c r="E43" s="212">
        <f t="shared" si="5"/>
        <v>31266.666666666668</v>
      </c>
      <c r="F43" s="212">
        <f t="shared" si="5"/>
        <v>31266.666666666668</v>
      </c>
      <c r="G43" s="212">
        <f t="shared" si="5"/>
        <v>31266.666666666668</v>
      </c>
      <c r="H43" s="212">
        <f t="shared" si="5"/>
        <v>31266.666666666668</v>
      </c>
      <c r="I43" s="212">
        <f t="shared" si="5"/>
        <v>31266.666666666668</v>
      </c>
      <c r="J43" s="212">
        <f t="shared" si="5"/>
        <v>31266.666666666668</v>
      </c>
      <c r="K43" s="212">
        <f t="shared" si="5"/>
        <v>31266.666666666668</v>
      </c>
      <c r="L43" s="212">
        <f t="shared" si="5"/>
        <v>31266.666666666668</v>
      </c>
      <c r="M43" s="212">
        <f t="shared" si="5"/>
        <v>31266.666666666668</v>
      </c>
      <c r="N43" s="212">
        <f t="shared" si="5"/>
        <v>31266.666666666668</v>
      </c>
      <c r="O43" s="212">
        <f t="shared" si="0"/>
        <v>351533.3333333334</v>
      </c>
    </row>
  </sheetData>
  <sheetProtection/>
  <printOptions/>
  <pageMargins left="0.5" right="0.5" top="0.75" bottom="0.75" header="0.5" footer="0.5"/>
  <pageSetup firstPageNumber="7" useFirstPageNumber="1" horizontalDpi="600" verticalDpi="600" orientation="landscape" pageOrder="overThenDown" scale="55" r:id="rId1"/>
  <headerFooter alignWithMargins="0">
    <oddFooter>&amp;L&amp;D  &amp;T&amp;R &amp;P
</oddFooter>
  </headerFooter>
</worksheet>
</file>

<file path=xl/worksheets/sheet4.xml><?xml version="1.0" encoding="utf-8"?>
<worksheet xmlns="http://schemas.openxmlformats.org/spreadsheetml/2006/main" xmlns:r="http://schemas.openxmlformats.org/officeDocument/2006/relationships">
  <dimension ref="A1:O46"/>
  <sheetViews>
    <sheetView zoomScale="75" zoomScaleNormal="75" zoomScalePageLayoutView="0" workbookViewId="0" topLeftCell="A1">
      <selection activeCell="D5" sqref="D5"/>
    </sheetView>
  </sheetViews>
  <sheetFormatPr defaultColWidth="8.72265625" defaultRowHeight="18"/>
  <cols>
    <col min="1" max="1" width="23.90625" style="0" bestFit="1" customWidth="1"/>
    <col min="15" max="15" width="9.99609375" style="0" customWidth="1"/>
  </cols>
  <sheetData>
    <row r="1" spans="1:15" s="121" customFormat="1" ht="18">
      <c r="A1" s="119" t="str">
        <f>+'Sales-COS'!A1</f>
        <v>YourCo Inc.</v>
      </c>
      <c r="B1" s="119"/>
      <c r="C1" s="120"/>
      <c r="D1" s="120"/>
      <c r="E1" s="120"/>
      <c r="F1" s="120"/>
      <c r="G1" s="120"/>
      <c r="H1" s="120"/>
      <c r="I1" s="120"/>
      <c r="J1" s="120"/>
      <c r="K1" s="120"/>
      <c r="L1" s="120"/>
      <c r="M1" s="120"/>
      <c r="O1" s="122" t="str">
        <f>+Cover!A15</f>
        <v>Draft 1</v>
      </c>
    </row>
    <row r="2" spans="1:15" s="121" customFormat="1" ht="23.25">
      <c r="A2" s="123" t="s">
        <v>103</v>
      </c>
      <c r="B2" s="119"/>
      <c r="C2" s="120"/>
      <c r="D2" s="120"/>
      <c r="E2" s="120"/>
      <c r="F2" s="124"/>
      <c r="G2" s="120"/>
      <c r="H2" s="120"/>
      <c r="I2" s="120"/>
      <c r="J2" s="120"/>
      <c r="K2" s="120"/>
      <c r="L2" s="120"/>
      <c r="M2" s="120"/>
      <c r="N2" s="120"/>
      <c r="O2" s="120"/>
    </row>
    <row r="3" s="121" customFormat="1" ht="18">
      <c r="A3" s="125" t="str">
        <f>+'Sales-COS'!A3</f>
        <v>Year 1</v>
      </c>
    </row>
    <row r="4" spans="1:15" s="127" customFormat="1" ht="18">
      <c r="A4" s="126"/>
      <c r="B4" s="126"/>
      <c r="C4" s="21" t="str">
        <f>IF(ISBLANK('Sales-COS'!C$5),"",'Sales-COS'!C$5)</f>
        <v>Month</v>
      </c>
      <c r="D4" s="21">
        <f>IF(ISBLANK('Sales-COS'!D$5),"",'Sales-COS'!D$5)</f>
      </c>
      <c r="E4" s="21">
        <f>IF(ISBLANK('Sales-COS'!E$5),"",'Sales-COS'!E$5)</f>
      </c>
      <c r="F4" s="21">
        <f>IF(ISBLANK('Sales-COS'!F$5),"",'Sales-COS'!F$5)</f>
      </c>
      <c r="G4" s="21">
        <f>IF(ISBLANK('Sales-COS'!G$5),"",'Sales-COS'!G$5)</f>
      </c>
      <c r="H4" s="21">
        <f>IF(ISBLANK('Sales-COS'!H$5),"",'Sales-COS'!H$5)</f>
      </c>
      <c r="I4" s="21">
        <f>IF(ISBLANK('Sales-COS'!I$5),"",'Sales-COS'!I$5)</f>
      </c>
      <c r="J4" s="21">
        <f>IF(ISBLANK('Sales-COS'!J$5),"",'Sales-COS'!J$5)</f>
      </c>
      <c r="K4" s="21">
        <f>IF(ISBLANK('Sales-COS'!K$5),"",'Sales-COS'!K$5)</f>
      </c>
      <c r="L4" s="21">
        <f>IF(ISBLANK('Sales-COS'!L$5),"",'Sales-COS'!L$5)</f>
      </c>
      <c r="M4" s="21">
        <f>IF(ISBLANK('Sales-COS'!M$5),"",'Sales-COS'!M$5)</f>
      </c>
      <c r="N4" s="21">
        <f>IF(ISBLANK('Sales-COS'!N$5),"",'Sales-COS'!N$5)</f>
      </c>
      <c r="O4" s="21" t="str">
        <f>IF(ISBLANK('Sales-COS'!O$5),"",'Sales-COS'!O$5)</f>
        <v>Total</v>
      </c>
    </row>
    <row r="5" spans="1:15" s="129" customFormat="1" ht="18.75" thickBot="1">
      <c r="A5" s="128"/>
      <c r="B5" s="128"/>
      <c r="C5" s="70">
        <f>+'Sales-COS'!C6</f>
        <v>1</v>
      </c>
      <c r="D5" s="70">
        <f>+'Sales-COS'!D6</f>
        <v>2</v>
      </c>
      <c r="E5" s="70">
        <f>+'Sales-COS'!E6</f>
        <v>3</v>
      </c>
      <c r="F5" s="70">
        <f>+'Sales-COS'!F6</f>
        <v>4</v>
      </c>
      <c r="G5" s="70">
        <f>+'Sales-COS'!G6</f>
        <v>5</v>
      </c>
      <c r="H5" s="70">
        <f>+'Sales-COS'!H6</f>
        <v>6</v>
      </c>
      <c r="I5" s="70">
        <f>+'Sales-COS'!I6</f>
        <v>7</v>
      </c>
      <c r="J5" s="70">
        <f>+'Sales-COS'!J6</f>
        <v>8</v>
      </c>
      <c r="K5" s="70">
        <f>+'Sales-COS'!K6</f>
        <v>9</v>
      </c>
      <c r="L5" s="70">
        <f>+'Sales-COS'!L6</f>
        <v>10</v>
      </c>
      <c r="M5" s="70">
        <f>+'Sales-COS'!M6</f>
        <v>11</v>
      </c>
      <c r="N5" s="70">
        <f>+'Sales-COS'!N6</f>
        <v>12</v>
      </c>
      <c r="O5" s="70" t="str">
        <f>+'Sales-COS'!O6</f>
        <v>Annual</v>
      </c>
    </row>
    <row r="6" spans="1:15" s="121" customFormat="1" ht="18">
      <c r="A6" s="119"/>
      <c r="B6" s="119"/>
      <c r="C6" s="120"/>
      <c r="D6" s="120"/>
      <c r="E6" s="120"/>
      <c r="F6" s="120"/>
      <c r="G6" s="120"/>
      <c r="H6" s="120"/>
      <c r="I6" s="120"/>
      <c r="J6" s="120"/>
      <c r="K6" s="120"/>
      <c r="L6" s="120"/>
      <c r="M6" s="120"/>
      <c r="N6" s="120"/>
      <c r="O6" s="120"/>
    </row>
    <row r="7" spans="1:15" s="121" customFormat="1" ht="18">
      <c r="A7" s="125" t="s">
        <v>18</v>
      </c>
      <c r="B7" s="119"/>
      <c r="C7" s="120"/>
      <c r="D7" s="120"/>
      <c r="E7" s="120"/>
      <c r="F7" s="120"/>
      <c r="G7" s="120"/>
      <c r="H7" s="120"/>
      <c r="I7" s="120"/>
      <c r="J7" s="120"/>
      <c r="K7" s="120"/>
      <c r="L7" s="120"/>
      <c r="M7" s="120"/>
      <c r="N7" s="120"/>
      <c r="O7" s="120"/>
    </row>
    <row r="8" spans="1:15" s="121" customFormat="1" ht="18">
      <c r="A8" s="130" t="s">
        <v>104</v>
      </c>
      <c r="B8" s="148"/>
      <c r="C8" s="150">
        <v>0</v>
      </c>
      <c r="D8" s="150">
        <v>0</v>
      </c>
      <c r="E8" s="150">
        <v>0</v>
      </c>
      <c r="F8" s="150">
        <v>0</v>
      </c>
      <c r="G8" s="150">
        <v>0</v>
      </c>
      <c r="H8" s="150">
        <v>0</v>
      </c>
      <c r="I8" s="150">
        <v>0</v>
      </c>
      <c r="J8" s="150">
        <v>0</v>
      </c>
      <c r="K8" s="150">
        <v>0</v>
      </c>
      <c r="L8" s="150">
        <v>0</v>
      </c>
      <c r="M8" s="150">
        <v>0</v>
      </c>
      <c r="N8" s="150">
        <v>0</v>
      </c>
      <c r="O8" s="131">
        <f aca="true" t="shared" si="0" ref="O8:O43">SUM(C8:N8)</f>
        <v>0</v>
      </c>
    </row>
    <row r="9" spans="1:15" s="121" customFormat="1" ht="18">
      <c r="A9" s="130" t="s">
        <v>92</v>
      </c>
      <c r="B9" s="135"/>
      <c r="C9" s="150">
        <v>0</v>
      </c>
      <c r="D9" s="150">
        <v>0</v>
      </c>
      <c r="E9" s="150">
        <v>0</v>
      </c>
      <c r="F9" s="150">
        <v>0</v>
      </c>
      <c r="G9" s="150">
        <v>0</v>
      </c>
      <c r="H9" s="150">
        <v>0</v>
      </c>
      <c r="I9" s="150">
        <v>0</v>
      </c>
      <c r="J9" s="150">
        <v>0</v>
      </c>
      <c r="K9" s="150">
        <v>0</v>
      </c>
      <c r="L9" s="150">
        <v>0</v>
      </c>
      <c r="M9" s="150">
        <v>0</v>
      </c>
      <c r="N9" s="150">
        <v>0</v>
      </c>
      <c r="O9" s="131">
        <f t="shared" si="0"/>
        <v>0</v>
      </c>
    </row>
    <row r="10" spans="1:15" s="121" customFormat="1" ht="18">
      <c r="A10" s="130" t="s">
        <v>105</v>
      </c>
      <c r="B10" s="135"/>
      <c r="C10" s="150">
        <v>0</v>
      </c>
      <c r="D10" s="150">
        <v>0</v>
      </c>
      <c r="E10" s="150">
        <v>0</v>
      </c>
      <c r="F10" s="150">
        <v>0</v>
      </c>
      <c r="G10" s="150">
        <v>0</v>
      </c>
      <c r="H10" s="150">
        <v>0</v>
      </c>
      <c r="I10" s="150">
        <v>0</v>
      </c>
      <c r="J10" s="150">
        <v>0</v>
      </c>
      <c r="K10" s="150">
        <v>0</v>
      </c>
      <c r="L10" s="150">
        <v>0</v>
      </c>
      <c r="M10" s="150">
        <v>0</v>
      </c>
      <c r="N10" s="150">
        <v>0</v>
      </c>
      <c r="O10" s="131">
        <f t="shared" si="0"/>
        <v>0</v>
      </c>
    </row>
    <row r="11" spans="1:15" s="121" customFormat="1" ht="18">
      <c r="A11" s="130" t="s">
        <v>106</v>
      </c>
      <c r="B11" s="135"/>
      <c r="C11" s="150">
        <v>5000</v>
      </c>
      <c r="D11" s="150">
        <v>0</v>
      </c>
      <c r="E11" s="150">
        <v>0</v>
      </c>
      <c r="F11" s="150">
        <v>0</v>
      </c>
      <c r="G11" s="150">
        <v>0</v>
      </c>
      <c r="H11" s="150">
        <v>0</v>
      </c>
      <c r="I11" s="150">
        <v>0</v>
      </c>
      <c r="J11" s="150">
        <v>0</v>
      </c>
      <c r="K11" s="150">
        <v>0</v>
      </c>
      <c r="L11" s="150">
        <v>0</v>
      </c>
      <c r="M11" s="150">
        <v>0</v>
      </c>
      <c r="N11" s="150">
        <v>0</v>
      </c>
      <c r="O11" s="131">
        <f t="shared" si="0"/>
        <v>5000</v>
      </c>
    </row>
    <row r="12" spans="1:15" s="121" customFormat="1" ht="18">
      <c r="A12" s="130" t="s">
        <v>107</v>
      </c>
      <c r="B12" s="119"/>
      <c r="C12" s="150">
        <v>0</v>
      </c>
      <c r="D12" s="150">
        <v>10000</v>
      </c>
      <c r="E12" s="150">
        <v>0</v>
      </c>
      <c r="F12" s="150">
        <v>0</v>
      </c>
      <c r="G12" s="150">
        <v>0</v>
      </c>
      <c r="H12" s="150">
        <v>0</v>
      </c>
      <c r="I12" s="150">
        <v>0</v>
      </c>
      <c r="J12" s="150">
        <v>0</v>
      </c>
      <c r="K12" s="150">
        <v>0</v>
      </c>
      <c r="L12" s="150">
        <v>0</v>
      </c>
      <c r="M12" s="150">
        <v>0</v>
      </c>
      <c r="N12" s="150">
        <v>0</v>
      </c>
      <c r="O12" s="131">
        <f t="shared" si="0"/>
        <v>10000</v>
      </c>
    </row>
    <row r="13" spans="1:15" s="121" customFormat="1" ht="18">
      <c r="A13" s="130" t="s">
        <v>108</v>
      </c>
      <c r="B13" s="119"/>
      <c r="C13" s="150">
        <v>0</v>
      </c>
      <c r="D13" s="150">
        <v>0</v>
      </c>
      <c r="E13" s="150">
        <v>0</v>
      </c>
      <c r="F13" s="150">
        <v>0</v>
      </c>
      <c r="G13" s="150">
        <v>0</v>
      </c>
      <c r="H13" s="150">
        <v>0</v>
      </c>
      <c r="I13" s="150">
        <v>0</v>
      </c>
      <c r="J13" s="150">
        <v>0</v>
      </c>
      <c r="K13" s="150">
        <v>0</v>
      </c>
      <c r="L13" s="150">
        <v>0</v>
      </c>
      <c r="M13" s="150">
        <v>0</v>
      </c>
      <c r="N13" s="150">
        <v>0</v>
      </c>
      <c r="O13" s="131">
        <f t="shared" si="0"/>
        <v>0</v>
      </c>
    </row>
    <row r="14" spans="1:15" s="121" customFormat="1" ht="18">
      <c r="A14" s="130" t="s">
        <v>16</v>
      </c>
      <c r="B14" s="119"/>
      <c r="C14" s="150">
        <v>0</v>
      </c>
      <c r="D14" s="150">
        <v>0</v>
      </c>
      <c r="E14" s="150">
        <v>0</v>
      </c>
      <c r="F14" s="150">
        <v>0</v>
      </c>
      <c r="G14" s="150">
        <v>0</v>
      </c>
      <c r="H14" s="150">
        <v>0</v>
      </c>
      <c r="I14" s="150">
        <v>0</v>
      </c>
      <c r="J14" s="150">
        <v>0</v>
      </c>
      <c r="K14" s="150">
        <v>0</v>
      </c>
      <c r="L14" s="150">
        <v>0</v>
      </c>
      <c r="M14" s="150">
        <v>0</v>
      </c>
      <c r="N14" s="150">
        <v>0</v>
      </c>
      <c r="O14" s="131">
        <f t="shared" si="0"/>
        <v>0</v>
      </c>
    </row>
    <row r="15" spans="1:15" s="121" customFormat="1" ht="18">
      <c r="A15" s="130" t="s">
        <v>16</v>
      </c>
      <c r="B15" s="119"/>
      <c r="C15" s="150">
        <v>0</v>
      </c>
      <c r="D15" s="150">
        <v>0</v>
      </c>
      <c r="E15" s="150">
        <v>0</v>
      </c>
      <c r="F15" s="150">
        <v>0</v>
      </c>
      <c r="G15" s="150">
        <v>0</v>
      </c>
      <c r="H15" s="150">
        <v>0</v>
      </c>
      <c r="I15" s="150">
        <v>0</v>
      </c>
      <c r="J15" s="150">
        <v>0</v>
      </c>
      <c r="K15" s="150">
        <v>0</v>
      </c>
      <c r="L15" s="150">
        <v>0</v>
      </c>
      <c r="M15" s="150">
        <v>0</v>
      </c>
      <c r="N15" s="150">
        <v>0</v>
      </c>
      <c r="O15" s="131">
        <f t="shared" si="0"/>
        <v>0</v>
      </c>
    </row>
    <row r="16" spans="1:15" s="121" customFormat="1" ht="18">
      <c r="A16" s="130" t="s">
        <v>16</v>
      </c>
      <c r="B16" s="119"/>
      <c r="C16" s="150">
        <v>0</v>
      </c>
      <c r="D16" s="150">
        <v>0</v>
      </c>
      <c r="E16" s="150">
        <v>0</v>
      </c>
      <c r="F16" s="150">
        <v>0</v>
      </c>
      <c r="G16" s="150">
        <v>0</v>
      </c>
      <c r="H16" s="150">
        <v>0</v>
      </c>
      <c r="I16" s="150">
        <v>0</v>
      </c>
      <c r="J16" s="150">
        <v>0</v>
      </c>
      <c r="K16" s="150">
        <v>0</v>
      </c>
      <c r="L16" s="150">
        <v>0</v>
      </c>
      <c r="M16" s="150">
        <v>0</v>
      </c>
      <c r="N16" s="150">
        <v>0</v>
      </c>
      <c r="O16" s="131">
        <f t="shared" si="0"/>
        <v>0</v>
      </c>
    </row>
    <row r="17" spans="1:15" s="121" customFormat="1" ht="18">
      <c r="A17" s="136" t="s">
        <v>16</v>
      </c>
      <c r="B17" s="137"/>
      <c r="C17" s="151">
        <v>0</v>
      </c>
      <c r="D17" s="151">
        <v>0</v>
      </c>
      <c r="E17" s="151">
        <v>0</v>
      </c>
      <c r="F17" s="151">
        <v>0</v>
      </c>
      <c r="G17" s="151">
        <v>0</v>
      </c>
      <c r="H17" s="151">
        <v>0</v>
      </c>
      <c r="I17" s="151">
        <v>0</v>
      </c>
      <c r="J17" s="151">
        <v>0</v>
      </c>
      <c r="K17" s="151">
        <v>0</v>
      </c>
      <c r="L17" s="151">
        <v>0</v>
      </c>
      <c r="M17" s="151">
        <v>0</v>
      </c>
      <c r="N17" s="151">
        <v>0</v>
      </c>
      <c r="O17" s="138">
        <f t="shared" si="0"/>
        <v>0</v>
      </c>
    </row>
    <row r="18" spans="1:15" s="121" customFormat="1" ht="18">
      <c r="A18" s="130" t="s">
        <v>135</v>
      </c>
      <c r="B18" s="119"/>
      <c r="C18" s="195">
        <f>SUM(C8:C17)</f>
        <v>5000</v>
      </c>
      <c r="D18" s="196">
        <f aca="true" t="shared" si="1" ref="D18:O18">SUM(D8:D17)</f>
        <v>10000</v>
      </c>
      <c r="E18" s="196">
        <f t="shared" si="1"/>
        <v>0</v>
      </c>
      <c r="F18" s="196">
        <f t="shared" si="1"/>
        <v>0</v>
      </c>
      <c r="G18" s="196">
        <f t="shared" si="1"/>
        <v>0</v>
      </c>
      <c r="H18" s="196">
        <f t="shared" si="1"/>
        <v>0</v>
      </c>
      <c r="I18" s="196">
        <f t="shared" si="1"/>
        <v>0</v>
      </c>
      <c r="J18" s="196">
        <f t="shared" si="1"/>
        <v>0</v>
      </c>
      <c r="K18" s="196">
        <f t="shared" si="1"/>
        <v>0</v>
      </c>
      <c r="L18" s="198">
        <f t="shared" si="1"/>
        <v>0</v>
      </c>
      <c r="M18" s="198">
        <f t="shared" si="1"/>
        <v>0</v>
      </c>
      <c r="N18" s="199">
        <f t="shared" si="1"/>
        <v>0</v>
      </c>
      <c r="O18" s="190">
        <f t="shared" si="1"/>
        <v>15000</v>
      </c>
    </row>
    <row r="19" spans="1:15" s="121" customFormat="1" ht="18">
      <c r="A19" s="130"/>
      <c r="B19" s="119"/>
      <c r="C19" s="132"/>
      <c r="D19" s="132"/>
      <c r="E19" s="132"/>
      <c r="F19" s="132"/>
      <c r="G19" s="132"/>
      <c r="H19" s="132"/>
      <c r="I19" s="132"/>
      <c r="J19" s="132"/>
      <c r="K19" s="132"/>
      <c r="L19" s="132"/>
      <c r="M19" s="132"/>
      <c r="N19" s="132"/>
      <c r="O19" s="131"/>
    </row>
    <row r="20" spans="1:15" s="121" customFormat="1" ht="18">
      <c r="A20" s="139" t="s">
        <v>109</v>
      </c>
      <c r="B20" s="134"/>
      <c r="C20" s="132"/>
      <c r="D20" s="132"/>
      <c r="E20" s="132"/>
      <c r="F20" s="132"/>
      <c r="G20" s="132"/>
      <c r="H20" s="132"/>
      <c r="I20" s="132"/>
      <c r="J20" s="132"/>
      <c r="K20" s="132"/>
      <c r="L20" s="132"/>
      <c r="M20" s="132"/>
      <c r="N20" s="132"/>
      <c r="O20" s="131"/>
    </row>
    <row r="21" spans="1:15" s="121" customFormat="1" ht="18">
      <c r="A21" s="133" t="s">
        <v>94</v>
      </c>
      <c r="B21" s="134"/>
      <c r="C21" s="150">
        <v>20000</v>
      </c>
      <c r="D21" s="150">
        <v>0</v>
      </c>
      <c r="E21" s="150">
        <v>0</v>
      </c>
      <c r="F21" s="150">
        <v>0</v>
      </c>
      <c r="G21" s="150">
        <v>0</v>
      </c>
      <c r="H21" s="150">
        <v>0</v>
      </c>
      <c r="I21" s="150">
        <v>0</v>
      </c>
      <c r="J21" s="150">
        <v>0</v>
      </c>
      <c r="K21" s="150">
        <v>0</v>
      </c>
      <c r="L21" s="150">
        <v>0</v>
      </c>
      <c r="M21" s="150">
        <v>0</v>
      </c>
      <c r="N21" s="150">
        <v>0</v>
      </c>
      <c r="O21" s="131">
        <f t="shared" si="0"/>
        <v>20000</v>
      </c>
    </row>
    <row r="22" spans="1:15" s="121" customFormat="1" ht="18">
      <c r="A22" s="133" t="s">
        <v>110</v>
      </c>
      <c r="B22" s="134"/>
      <c r="C22" s="150">
        <v>0</v>
      </c>
      <c r="D22" s="150">
        <v>0</v>
      </c>
      <c r="E22" s="150">
        <v>0</v>
      </c>
      <c r="F22" s="150">
        <v>0</v>
      </c>
      <c r="G22" s="150">
        <v>0</v>
      </c>
      <c r="H22" s="150">
        <v>0</v>
      </c>
      <c r="I22" s="150">
        <v>0</v>
      </c>
      <c r="J22" s="150">
        <v>0</v>
      </c>
      <c r="K22" s="150">
        <v>0</v>
      </c>
      <c r="L22" s="150">
        <v>0</v>
      </c>
      <c r="M22" s="150">
        <v>0</v>
      </c>
      <c r="N22" s="150">
        <v>0</v>
      </c>
      <c r="O22" s="131">
        <f t="shared" si="0"/>
        <v>0</v>
      </c>
    </row>
    <row r="23" spans="1:15" s="121" customFormat="1" ht="18">
      <c r="A23" s="133" t="s">
        <v>111</v>
      </c>
      <c r="B23" s="134"/>
      <c r="C23" s="150">
        <v>0</v>
      </c>
      <c r="D23" s="150">
        <v>0</v>
      </c>
      <c r="E23" s="150">
        <v>0</v>
      </c>
      <c r="F23" s="150">
        <v>0</v>
      </c>
      <c r="G23" s="150">
        <v>0</v>
      </c>
      <c r="H23" s="150">
        <v>0</v>
      </c>
      <c r="I23" s="150">
        <v>0</v>
      </c>
      <c r="J23" s="150">
        <v>0</v>
      </c>
      <c r="K23" s="150">
        <v>0</v>
      </c>
      <c r="L23" s="150">
        <v>0</v>
      </c>
      <c r="M23" s="150">
        <v>0</v>
      </c>
      <c r="N23" s="150">
        <v>0</v>
      </c>
      <c r="O23" s="131">
        <f t="shared" si="0"/>
        <v>0</v>
      </c>
    </row>
    <row r="24" spans="1:15" s="121" customFormat="1" ht="18">
      <c r="A24" s="130" t="s">
        <v>97</v>
      </c>
      <c r="B24" s="119"/>
      <c r="C24" s="150">
        <v>0</v>
      </c>
      <c r="D24" s="150">
        <v>0</v>
      </c>
      <c r="E24" s="150">
        <v>0</v>
      </c>
      <c r="F24" s="150">
        <v>0</v>
      </c>
      <c r="G24" s="150">
        <v>0</v>
      </c>
      <c r="H24" s="150">
        <v>0</v>
      </c>
      <c r="I24" s="150">
        <v>0</v>
      </c>
      <c r="J24" s="150">
        <v>0</v>
      </c>
      <c r="K24" s="150">
        <v>0</v>
      </c>
      <c r="L24" s="150">
        <v>0</v>
      </c>
      <c r="M24" s="150">
        <v>0</v>
      </c>
      <c r="N24" s="150">
        <v>0</v>
      </c>
      <c r="O24" s="131">
        <f t="shared" si="0"/>
        <v>0</v>
      </c>
    </row>
    <row r="25" spans="1:15" s="121" customFormat="1" ht="18">
      <c r="A25" s="133" t="s">
        <v>112</v>
      </c>
      <c r="B25" s="134"/>
      <c r="C25" s="150">
        <v>0</v>
      </c>
      <c r="D25" s="150">
        <v>0</v>
      </c>
      <c r="E25" s="150">
        <v>0</v>
      </c>
      <c r="F25" s="150">
        <v>0</v>
      </c>
      <c r="G25" s="150">
        <v>0</v>
      </c>
      <c r="H25" s="150">
        <v>0</v>
      </c>
      <c r="I25" s="150">
        <v>0</v>
      </c>
      <c r="J25" s="150">
        <v>0</v>
      </c>
      <c r="K25" s="150">
        <v>0</v>
      </c>
      <c r="L25" s="150">
        <v>0</v>
      </c>
      <c r="M25" s="150">
        <v>0</v>
      </c>
      <c r="N25" s="150">
        <v>0</v>
      </c>
      <c r="O25" s="131">
        <f t="shared" si="0"/>
        <v>0</v>
      </c>
    </row>
    <row r="26" spans="1:15" s="121" customFormat="1" ht="18">
      <c r="A26" s="133" t="s">
        <v>93</v>
      </c>
      <c r="B26" s="134"/>
      <c r="C26" s="150">
        <v>0</v>
      </c>
      <c r="D26" s="150">
        <v>0</v>
      </c>
      <c r="E26" s="150">
        <v>0</v>
      </c>
      <c r="F26" s="150">
        <v>0</v>
      </c>
      <c r="G26" s="150">
        <v>0</v>
      </c>
      <c r="H26" s="150">
        <v>0</v>
      </c>
      <c r="I26" s="150">
        <v>0</v>
      </c>
      <c r="J26" s="150">
        <v>0</v>
      </c>
      <c r="K26" s="150">
        <v>0</v>
      </c>
      <c r="L26" s="150">
        <v>0</v>
      </c>
      <c r="M26" s="150">
        <v>0</v>
      </c>
      <c r="N26" s="150">
        <v>0</v>
      </c>
      <c r="O26" s="131">
        <f t="shared" si="0"/>
        <v>0</v>
      </c>
    </row>
    <row r="27" spans="1:15" s="121" customFormat="1" ht="18">
      <c r="A27" s="130" t="s">
        <v>113</v>
      </c>
      <c r="B27" s="119"/>
      <c r="C27" s="150">
        <v>0</v>
      </c>
      <c r="D27" s="150">
        <v>0</v>
      </c>
      <c r="E27" s="150">
        <v>0</v>
      </c>
      <c r="F27" s="150">
        <v>0</v>
      </c>
      <c r="G27" s="150">
        <v>0</v>
      </c>
      <c r="H27" s="150">
        <v>0</v>
      </c>
      <c r="I27" s="150">
        <v>0</v>
      </c>
      <c r="J27" s="150">
        <v>0</v>
      </c>
      <c r="K27" s="150">
        <v>0</v>
      </c>
      <c r="L27" s="150">
        <v>0</v>
      </c>
      <c r="M27" s="150">
        <v>0</v>
      </c>
      <c r="N27" s="150">
        <v>0</v>
      </c>
      <c r="O27" s="131">
        <f t="shared" si="0"/>
        <v>0</v>
      </c>
    </row>
    <row r="28" spans="1:15" s="121" customFormat="1" ht="18">
      <c r="A28" s="130" t="s">
        <v>96</v>
      </c>
      <c r="B28" s="119"/>
      <c r="C28" s="150">
        <v>0</v>
      </c>
      <c r="D28" s="150">
        <v>0</v>
      </c>
      <c r="E28" s="150">
        <v>0</v>
      </c>
      <c r="F28" s="150">
        <v>0</v>
      </c>
      <c r="G28" s="150">
        <v>0</v>
      </c>
      <c r="H28" s="150">
        <v>0</v>
      </c>
      <c r="I28" s="150">
        <v>0</v>
      </c>
      <c r="J28" s="150">
        <v>0</v>
      </c>
      <c r="K28" s="150">
        <v>0</v>
      </c>
      <c r="L28" s="150">
        <v>0</v>
      </c>
      <c r="M28" s="150">
        <v>0</v>
      </c>
      <c r="N28" s="150">
        <v>0</v>
      </c>
      <c r="O28" s="131">
        <f t="shared" si="0"/>
        <v>0</v>
      </c>
    </row>
    <row r="29" spans="1:15" s="121" customFormat="1" ht="18">
      <c r="A29" s="130" t="s">
        <v>95</v>
      </c>
      <c r="B29" s="119"/>
      <c r="C29" s="150">
        <v>0</v>
      </c>
      <c r="D29" s="150">
        <v>0</v>
      </c>
      <c r="E29" s="150">
        <v>0</v>
      </c>
      <c r="F29" s="150">
        <v>0</v>
      </c>
      <c r="G29" s="150">
        <v>0</v>
      </c>
      <c r="H29" s="150">
        <v>0</v>
      </c>
      <c r="I29" s="150">
        <v>0</v>
      </c>
      <c r="J29" s="150">
        <v>0</v>
      </c>
      <c r="K29" s="150">
        <v>0</v>
      </c>
      <c r="L29" s="150">
        <v>0</v>
      </c>
      <c r="M29" s="150">
        <v>0</v>
      </c>
      <c r="N29" s="150">
        <v>0</v>
      </c>
      <c r="O29" s="131">
        <f t="shared" si="0"/>
        <v>0</v>
      </c>
    </row>
    <row r="30" spans="1:15" s="121" customFormat="1" ht="18">
      <c r="A30" s="130" t="s">
        <v>114</v>
      </c>
      <c r="B30" s="119"/>
      <c r="C30" s="150">
        <v>0</v>
      </c>
      <c r="D30" s="150">
        <v>0</v>
      </c>
      <c r="E30" s="150">
        <v>0</v>
      </c>
      <c r="F30" s="150">
        <v>0</v>
      </c>
      <c r="G30" s="150">
        <v>0</v>
      </c>
      <c r="H30" s="150">
        <v>0</v>
      </c>
      <c r="I30" s="150">
        <v>0</v>
      </c>
      <c r="J30" s="150">
        <v>0</v>
      </c>
      <c r="K30" s="150">
        <v>0</v>
      </c>
      <c r="L30" s="150">
        <v>0</v>
      </c>
      <c r="M30" s="150">
        <v>0</v>
      </c>
      <c r="N30" s="150">
        <v>0</v>
      </c>
      <c r="O30" s="131">
        <f t="shared" si="0"/>
        <v>0</v>
      </c>
    </row>
    <row r="31" spans="1:15" s="121" customFormat="1" ht="18">
      <c r="A31" s="133" t="s">
        <v>115</v>
      </c>
      <c r="B31" s="134"/>
      <c r="C31" s="150">
        <v>0</v>
      </c>
      <c r="D31" s="150">
        <v>0</v>
      </c>
      <c r="E31" s="150">
        <v>0</v>
      </c>
      <c r="F31" s="150">
        <v>0</v>
      </c>
      <c r="G31" s="150">
        <v>0</v>
      </c>
      <c r="H31" s="150">
        <v>0</v>
      </c>
      <c r="I31" s="150">
        <v>0</v>
      </c>
      <c r="J31" s="150">
        <v>0</v>
      </c>
      <c r="K31" s="150">
        <v>0</v>
      </c>
      <c r="L31" s="150">
        <v>0</v>
      </c>
      <c r="M31" s="150">
        <v>0</v>
      </c>
      <c r="N31" s="150">
        <v>0</v>
      </c>
      <c r="O31" s="131">
        <f t="shared" si="0"/>
        <v>0</v>
      </c>
    </row>
    <row r="32" spans="1:15" s="121" customFormat="1" ht="18">
      <c r="A32" s="130" t="s">
        <v>116</v>
      </c>
      <c r="B32" s="119"/>
      <c r="C32" s="150">
        <v>0</v>
      </c>
      <c r="D32" s="150">
        <v>0</v>
      </c>
      <c r="E32" s="150">
        <v>0</v>
      </c>
      <c r="F32" s="150">
        <v>0</v>
      </c>
      <c r="G32" s="150">
        <v>0</v>
      </c>
      <c r="H32" s="150">
        <v>0</v>
      </c>
      <c r="I32" s="150">
        <v>0</v>
      </c>
      <c r="J32" s="150">
        <v>0</v>
      </c>
      <c r="K32" s="150">
        <v>0</v>
      </c>
      <c r="L32" s="150">
        <v>0</v>
      </c>
      <c r="M32" s="150">
        <v>0</v>
      </c>
      <c r="N32" s="150">
        <v>0</v>
      </c>
      <c r="O32" s="131">
        <f t="shared" si="0"/>
        <v>0</v>
      </c>
    </row>
    <row r="33" spans="1:15" s="121" customFormat="1" ht="18">
      <c r="A33" s="130" t="s">
        <v>16</v>
      </c>
      <c r="B33" s="119"/>
      <c r="C33" s="150">
        <v>0</v>
      </c>
      <c r="D33" s="150">
        <v>0</v>
      </c>
      <c r="E33" s="150">
        <v>0</v>
      </c>
      <c r="F33" s="150">
        <v>0</v>
      </c>
      <c r="G33" s="150">
        <v>0</v>
      </c>
      <c r="H33" s="150">
        <v>0</v>
      </c>
      <c r="I33" s="150">
        <v>0</v>
      </c>
      <c r="J33" s="150">
        <v>0</v>
      </c>
      <c r="K33" s="150">
        <v>0</v>
      </c>
      <c r="L33" s="150">
        <v>0</v>
      </c>
      <c r="M33" s="150">
        <v>0</v>
      </c>
      <c r="N33" s="150">
        <v>0</v>
      </c>
      <c r="O33" s="131">
        <f t="shared" si="0"/>
        <v>0</v>
      </c>
    </row>
    <row r="34" spans="1:15" s="121" customFormat="1" ht="18">
      <c r="A34" s="130" t="s">
        <v>16</v>
      </c>
      <c r="B34" s="134"/>
      <c r="C34" s="150">
        <v>0</v>
      </c>
      <c r="D34" s="150">
        <v>0</v>
      </c>
      <c r="E34" s="150">
        <v>0</v>
      </c>
      <c r="F34" s="150">
        <v>0</v>
      </c>
      <c r="G34" s="150">
        <v>0</v>
      </c>
      <c r="H34" s="150">
        <v>0</v>
      </c>
      <c r="I34" s="150">
        <v>0</v>
      </c>
      <c r="J34" s="150">
        <v>0</v>
      </c>
      <c r="K34" s="150">
        <v>0</v>
      </c>
      <c r="L34" s="150">
        <v>0</v>
      </c>
      <c r="M34" s="150">
        <v>0</v>
      </c>
      <c r="N34" s="150">
        <v>0</v>
      </c>
      <c r="O34" s="131">
        <f t="shared" si="0"/>
        <v>0</v>
      </c>
    </row>
    <row r="35" spans="1:15" s="121" customFormat="1" ht="18">
      <c r="A35" s="130" t="s">
        <v>16</v>
      </c>
      <c r="B35" s="119"/>
      <c r="C35" s="150">
        <v>0</v>
      </c>
      <c r="D35" s="150">
        <v>0</v>
      </c>
      <c r="E35" s="150">
        <v>0</v>
      </c>
      <c r="F35" s="150">
        <v>0</v>
      </c>
      <c r="G35" s="150">
        <v>0</v>
      </c>
      <c r="H35" s="150">
        <v>0</v>
      </c>
      <c r="I35" s="150">
        <v>0</v>
      </c>
      <c r="J35" s="150">
        <v>0</v>
      </c>
      <c r="K35" s="150">
        <v>0</v>
      </c>
      <c r="L35" s="150">
        <v>0</v>
      </c>
      <c r="M35" s="150">
        <v>0</v>
      </c>
      <c r="N35" s="150">
        <v>0</v>
      </c>
      <c r="O35" s="131">
        <f t="shared" si="0"/>
        <v>0</v>
      </c>
    </row>
    <row r="36" spans="1:15" s="121" customFormat="1" ht="18">
      <c r="A36" s="130" t="s">
        <v>16</v>
      </c>
      <c r="B36" s="119"/>
      <c r="C36" s="150">
        <v>0</v>
      </c>
      <c r="D36" s="150">
        <v>0</v>
      </c>
      <c r="E36" s="150">
        <v>0</v>
      </c>
      <c r="F36" s="150">
        <v>0</v>
      </c>
      <c r="G36" s="150">
        <v>0</v>
      </c>
      <c r="H36" s="150">
        <v>0</v>
      </c>
      <c r="I36" s="150">
        <v>0</v>
      </c>
      <c r="J36" s="150">
        <v>0</v>
      </c>
      <c r="K36" s="150">
        <v>0</v>
      </c>
      <c r="L36" s="150">
        <v>0</v>
      </c>
      <c r="M36" s="150">
        <v>0</v>
      </c>
      <c r="N36" s="150">
        <v>0</v>
      </c>
      <c r="O36" s="131">
        <f t="shared" si="0"/>
        <v>0</v>
      </c>
    </row>
    <row r="37" spans="1:15" s="121" customFormat="1" ht="18">
      <c r="A37" s="130" t="s">
        <v>16</v>
      </c>
      <c r="B37" s="134"/>
      <c r="C37" s="150">
        <v>0</v>
      </c>
      <c r="D37" s="150">
        <v>0</v>
      </c>
      <c r="E37" s="150">
        <v>0</v>
      </c>
      <c r="F37" s="150">
        <v>0</v>
      </c>
      <c r="G37" s="150">
        <v>0</v>
      </c>
      <c r="H37" s="150">
        <v>0</v>
      </c>
      <c r="I37" s="150">
        <v>0</v>
      </c>
      <c r="J37" s="150">
        <v>0</v>
      </c>
      <c r="K37" s="150">
        <v>0</v>
      </c>
      <c r="L37" s="150">
        <v>0</v>
      </c>
      <c r="M37" s="150">
        <v>0</v>
      </c>
      <c r="N37" s="150">
        <v>0</v>
      </c>
      <c r="O37" s="131">
        <f t="shared" si="0"/>
        <v>0</v>
      </c>
    </row>
    <row r="38" spans="1:15" s="121" customFormat="1" ht="18">
      <c r="A38" s="130" t="s">
        <v>16</v>
      </c>
      <c r="B38" s="134"/>
      <c r="C38" s="150">
        <v>0</v>
      </c>
      <c r="D38" s="150">
        <v>0</v>
      </c>
      <c r="E38" s="150">
        <v>0</v>
      </c>
      <c r="F38" s="150">
        <v>0</v>
      </c>
      <c r="G38" s="150">
        <v>0</v>
      </c>
      <c r="H38" s="150">
        <v>0</v>
      </c>
      <c r="I38" s="150">
        <v>0</v>
      </c>
      <c r="J38" s="150">
        <v>0</v>
      </c>
      <c r="K38" s="150">
        <v>0</v>
      </c>
      <c r="L38" s="150">
        <v>0</v>
      </c>
      <c r="M38" s="150">
        <v>0</v>
      </c>
      <c r="N38" s="150">
        <v>0</v>
      </c>
      <c r="O38" s="131">
        <f t="shared" si="0"/>
        <v>0</v>
      </c>
    </row>
    <row r="39" spans="1:15" s="121" customFormat="1" ht="18">
      <c r="A39" s="130" t="s">
        <v>16</v>
      </c>
      <c r="B39" s="135"/>
      <c r="C39" s="150">
        <v>0</v>
      </c>
      <c r="D39" s="150">
        <v>0</v>
      </c>
      <c r="E39" s="150">
        <v>0</v>
      </c>
      <c r="F39" s="150">
        <v>0</v>
      </c>
      <c r="G39" s="150">
        <v>0</v>
      </c>
      <c r="H39" s="150">
        <v>0</v>
      </c>
      <c r="I39" s="150">
        <v>0</v>
      </c>
      <c r="J39" s="150">
        <v>0</v>
      </c>
      <c r="K39" s="150">
        <v>0</v>
      </c>
      <c r="L39" s="150">
        <v>0</v>
      </c>
      <c r="M39" s="150">
        <v>0</v>
      </c>
      <c r="N39" s="150">
        <v>0</v>
      </c>
      <c r="O39" s="131">
        <f t="shared" si="0"/>
        <v>0</v>
      </c>
    </row>
    <row r="40" spans="1:15" s="121" customFormat="1" ht="18">
      <c r="A40" s="130" t="s">
        <v>16</v>
      </c>
      <c r="B40" s="135"/>
      <c r="C40" s="150">
        <v>0</v>
      </c>
      <c r="D40" s="150">
        <v>0</v>
      </c>
      <c r="E40" s="150">
        <v>0</v>
      </c>
      <c r="F40" s="150">
        <v>0</v>
      </c>
      <c r="G40" s="150">
        <v>0</v>
      </c>
      <c r="H40" s="150">
        <v>0</v>
      </c>
      <c r="I40" s="150">
        <v>0</v>
      </c>
      <c r="J40" s="150">
        <v>0</v>
      </c>
      <c r="K40" s="150">
        <v>0</v>
      </c>
      <c r="L40" s="150">
        <v>0</v>
      </c>
      <c r="M40" s="150">
        <v>0</v>
      </c>
      <c r="N40" s="150">
        <v>0</v>
      </c>
      <c r="O40" s="131">
        <f t="shared" si="0"/>
        <v>0</v>
      </c>
    </row>
    <row r="41" spans="1:15" s="121" customFormat="1" ht="18">
      <c r="A41" s="130" t="s">
        <v>16</v>
      </c>
      <c r="B41" s="135"/>
      <c r="C41" s="150">
        <v>0</v>
      </c>
      <c r="D41" s="150">
        <v>0</v>
      </c>
      <c r="E41" s="150">
        <v>0</v>
      </c>
      <c r="F41" s="150">
        <v>0</v>
      </c>
      <c r="G41" s="150">
        <v>0</v>
      </c>
      <c r="H41" s="150">
        <v>0</v>
      </c>
      <c r="I41" s="150">
        <v>0</v>
      </c>
      <c r="J41" s="150">
        <v>0</v>
      </c>
      <c r="K41" s="150">
        <v>0</v>
      </c>
      <c r="L41" s="150">
        <v>0</v>
      </c>
      <c r="M41" s="150">
        <v>0</v>
      </c>
      <c r="N41" s="150">
        <v>0</v>
      </c>
      <c r="O41" s="131">
        <f t="shared" si="0"/>
        <v>0</v>
      </c>
    </row>
    <row r="42" spans="1:15" s="121" customFormat="1" ht="18">
      <c r="A42" s="130" t="s">
        <v>16</v>
      </c>
      <c r="B42" s="135"/>
      <c r="C42" s="150">
        <v>0</v>
      </c>
      <c r="D42" s="150">
        <v>0</v>
      </c>
      <c r="E42" s="150">
        <v>0</v>
      </c>
      <c r="F42" s="150">
        <v>0</v>
      </c>
      <c r="G42" s="150">
        <v>0</v>
      </c>
      <c r="H42" s="150">
        <v>0</v>
      </c>
      <c r="I42" s="150">
        <v>0</v>
      </c>
      <c r="J42" s="150">
        <v>0</v>
      </c>
      <c r="K42" s="150">
        <v>0</v>
      </c>
      <c r="L42" s="150">
        <v>0</v>
      </c>
      <c r="M42" s="150">
        <v>0</v>
      </c>
      <c r="N42" s="150">
        <v>0</v>
      </c>
      <c r="O42" s="131">
        <f t="shared" si="0"/>
        <v>0</v>
      </c>
    </row>
    <row r="43" spans="1:15" s="121" customFormat="1" ht="18">
      <c r="A43" s="136" t="s">
        <v>16</v>
      </c>
      <c r="B43" s="137"/>
      <c r="C43" s="151">
        <v>0</v>
      </c>
      <c r="D43" s="151">
        <v>0</v>
      </c>
      <c r="E43" s="151">
        <v>0</v>
      </c>
      <c r="F43" s="151">
        <v>0</v>
      </c>
      <c r="G43" s="151">
        <v>0</v>
      </c>
      <c r="H43" s="151">
        <v>0</v>
      </c>
      <c r="I43" s="151">
        <v>0</v>
      </c>
      <c r="J43" s="151">
        <v>0</v>
      </c>
      <c r="K43" s="151">
        <v>0</v>
      </c>
      <c r="L43" s="151">
        <v>0</v>
      </c>
      <c r="M43" s="151">
        <v>0</v>
      </c>
      <c r="N43" s="151">
        <v>0</v>
      </c>
      <c r="O43" s="138">
        <f t="shared" si="0"/>
        <v>0</v>
      </c>
    </row>
    <row r="44" spans="1:15" s="121" customFormat="1" ht="18">
      <c r="A44" s="130" t="s">
        <v>136</v>
      </c>
      <c r="B44" s="119"/>
      <c r="C44" s="195">
        <f>SUM(C21:C43)</f>
        <v>20000</v>
      </c>
      <c r="D44" s="196">
        <f aca="true" t="shared" si="2" ref="D44:O44">SUM(D21:D43)</f>
        <v>0</v>
      </c>
      <c r="E44" s="196">
        <f t="shared" si="2"/>
        <v>0</v>
      </c>
      <c r="F44" s="196">
        <f t="shared" si="2"/>
        <v>0</v>
      </c>
      <c r="G44" s="196">
        <f t="shared" si="2"/>
        <v>0</v>
      </c>
      <c r="H44" s="196">
        <f t="shared" si="2"/>
        <v>0</v>
      </c>
      <c r="I44" s="196">
        <f t="shared" si="2"/>
        <v>0</v>
      </c>
      <c r="J44" s="196">
        <f t="shared" si="2"/>
        <v>0</v>
      </c>
      <c r="K44" s="196">
        <f t="shared" si="2"/>
        <v>0</v>
      </c>
      <c r="L44" s="196">
        <f t="shared" si="2"/>
        <v>0</v>
      </c>
      <c r="M44" s="196">
        <f t="shared" si="2"/>
        <v>0</v>
      </c>
      <c r="N44" s="197">
        <f t="shared" si="2"/>
        <v>0</v>
      </c>
      <c r="O44" s="190">
        <f t="shared" si="2"/>
        <v>20000</v>
      </c>
    </row>
    <row r="45" ht="18">
      <c r="O45" s="48"/>
    </row>
    <row r="46" spans="1:15" ht="18">
      <c r="A46" s="156" t="s">
        <v>117</v>
      </c>
      <c r="B46" s="157"/>
      <c r="C46" s="158">
        <f>C18+C44</f>
        <v>25000</v>
      </c>
      <c r="D46" s="158">
        <f aca="true" t="shared" si="3" ref="D46:O46">D18+D44</f>
        <v>10000</v>
      </c>
      <c r="E46" s="158">
        <f t="shared" si="3"/>
        <v>0</v>
      </c>
      <c r="F46" s="158">
        <f t="shared" si="3"/>
        <v>0</v>
      </c>
      <c r="G46" s="158">
        <f t="shared" si="3"/>
        <v>0</v>
      </c>
      <c r="H46" s="158">
        <f t="shared" si="3"/>
        <v>0</v>
      </c>
      <c r="I46" s="158">
        <f t="shared" si="3"/>
        <v>0</v>
      </c>
      <c r="J46" s="158">
        <f t="shared" si="3"/>
        <v>0</v>
      </c>
      <c r="K46" s="158">
        <f t="shared" si="3"/>
        <v>0</v>
      </c>
      <c r="L46" s="158">
        <f t="shared" si="3"/>
        <v>0</v>
      </c>
      <c r="M46" s="158">
        <f t="shared" si="3"/>
        <v>0</v>
      </c>
      <c r="N46" s="159">
        <f t="shared" si="3"/>
        <v>0</v>
      </c>
      <c r="O46" s="149">
        <f t="shared" si="3"/>
        <v>35000</v>
      </c>
    </row>
  </sheetData>
  <sheetProtection/>
  <printOptions/>
  <pageMargins left="0.5" right="0.5" top="0.75" bottom="0.75" header="0.5" footer="0.5"/>
  <pageSetup firstPageNumber="8" useFirstPageNumber="1" horizontalDpi="600" verticalDpi="600" orientation="landscape" pageOrder="overThenDown" scale="55" r:id="rId1"/>
  <headerFooter alignWithMargins="0">
    <oddFooter>&amp;L&amp;D  &amp;T&amp;R &amp;P</oddFooter>
  </headerFooter>
</worksheet>
</file>

<file path=xl/worksheets/sheet5.xml><?xml version="1.0" encoding="utf-8"?>
<worksheet xmlns="http://schemas.openxmlformats.org/spreadsheetml/2006/main" xmlns:r="http://schemas.openxmlformats.org/officeDocument/2006/relationships">
  <dimension ref="A1:O76"/>
  <sheetViews>
    <sheetView zoomScale="75" zoomScaleNormal="75" zoomScaleSheetLayoutView="75" zoomScalePageLayoutView="0" workbookViewId="0" topLeftCell="A1">
      <selection activeCell="C55" sqref="C55"/>
    </sheetView>
  </sheetViews>
  <sheetFormatPr defaultColWidth="8.72265625" defaultRowHeight="18"/>
  <cols>
    <col min="1" max="1" width="24.36328125" style="160" customWidth="1"/>
    <col min="2" max="2" width="10.99609375" style="160" bestFit="1" customWidth="1"/>
    <col min="3" max="3" width="11.8125" style="160" bestFit="1" customWidth="1"/>
    <col min="4" max="4" width="12.90625" style="160" bestFit="1" customWidth="1"/>
    <col min="5" max="14" width="10.99609375" style="160" bestFit="1" customWidth="1"/>
    <col min="15" max="15" width="10.90625" style="160" bestFit="1" customWidth="1"/>
    <col min="16" max="16384" width="8.72265625" style="160" customWidth="1"/>
  </cols>
  <sheetData>
    <row r="1" spans="1:15" s="16" customFormat="1" ht="18">
      <c r="A1" s="23" t="str">
        <f>+Cover!A12</f>
        <v>YourCo Inc.</v>
      </c>
      <c r="C1" s="17"/>
      <c r="D1" s="17"/>
      <c r="E1" s="17"/>
      <c r="F1" s="17"/>
      <c r="G1" s="17"/>
      <c r="H1" s="17"/>
      <c r="I1" s="17"/>
      <c r="J1" s="17"/>
      <c r="K1" s="17"/>
      <c r="L1" s="17"/>
      <c r="M1" s="17"/>
      <c r="N1" s="17"/>
      <c r="O1" s="63" t="str">
        <f>+Cover!A15</f>
        <v>Draft 1</v>
      </c>
    </row>
    <row r="2" spans="1:15" s="16" customFormat="1" ht="18">
      <c r="A2" s="20" t="s">
        <v>20</v>
      </c>
      <c r="C2" s="17"/>
      <c r="D2" s="17"/>
      <c r="E2" s="17"/>
      <c r="F2" s="17"/>
      <c r="G2" s="17"/>
      <c r="H2" s="17"/>
      <c r="I2" s="17"/>
      <c r="J2" s="17"/>
      <c r="K2" s="17"/>
      <c r="L2" s="17"/>
      <c r="M2" s="17"/>
      <c r="N2" s="24"/>
      <c r="O2" s="17"/>
    </row>
    <row r="3" s="16" customFormat="1" ht="18">
      <c r="A3" s="69" t="s">
        <v>22</v>
      </c>
    </row>
    <row r="4" spans="1:15" s="16" customFormat="1" ht="18.75">
      <c r="A4" s="20"/>
      <c r="C4" s="24"/>
      <c r="D4" s="18"/>
      <c r="E4" s="18"/>
      <c r="F4" s="18"/>
      <c r="G4" s="18"/>
      <c r="H4" s="18"/>
      <c r="I4" s="18"/>
      <c r="J4" s="25"/>
      <c r="K4" s="18"/>
      <c r="L4" s="25"/>
      <c r="M4" s="18"/>
      <c r="N4" s="18"/>
      <c r="O4" s="22"/>
    </row>
    <row r="5" spans="3:15" s="16" customFormat="1" ht="18">
      <c r="C5" s="68" t="s">
        <v>19</v>
      </c>
      <c r="D5" s="26"/>
      <c r="E5" s="26"/>
      <c r="F5" s="26"/>
      <c r="G5" s="26"/>
      <c r="H5" s="26"/>
      <c r="I5" s="26"/>
      <c r="J5" s="26"/>
      <c r="K5" s="26"/>
      <c r="L5" s="26"/>
      <c r="M5" s="26"/>
      <c r="N5" s="26"/>
      <c r="O5" s="22" t="s">
        <v>1</v>
      </c>
    </row>
    <row r="6" spans="1:15" s="16" customFormat="1" ht="18.75" thickBot="1">
      <c r="A6" s="27"/>
      <c r="B6" s="74"/>
      <c r="C6" s="71">
        <v>1</v>
      </c>
      <c r="D6" s="71">
        <v>2</v>
      </c>
      <c r="E6" s="71">
        <v>3</v>
      </c>
      <c r="F6" s="71">
        <v>4</v>
      </c>
      <c r="G6" s="71">
        <v>5</v>
      </c>
      <c r="H6" s="71">
        <v>6</v>
      </c>
      <c r="I6" s="71">
        <v>7</v>
      </c>
      <c r="J6" s="71">
        <v>8</v>
      </c>
      <c r="K6" s="71">
        <v>9</v>
      </c>
      <c r="L6" s="71">
        <v>10</v>
      </c>
      <c r="M6" s="71">
        <v>11</v>
      </c>
      <c r="N6" s="71">
        <v>12</v>
      </c>
      <c r="O6" s="28" t="s">
        <v>2</v>
      </c>
    </row>
    <row r="7" spans="1:15" s="31" customFormat="1" ht="18">
      <c r="A7" s="29"/>
      <c r="B7" s="30"/>
      <c r="C7" s="30"/>
      <c r="D7" s="30"/>
      <c r="E7" s="30"/>
      <c r="F7" s="30"/>
      <c r="G7" s="30"/>
      <c r="H7" s="30"/>
      <c r="I7" s="30"/>
      <c r="J7" s="30"/>
      <c r="K7" s="30"/>
      <c r="L7" s="30"/>
      <c r="M7" s="30"/>
      <c r="N7" s="30"/>
      <c r="O7" s="30"/>
    </row>
    <row r="8" spans="1:15" s="31" customFormat="1" ht="18.75">
      <c r="A8" s="72" t="s">
        <v>118</v>
      </c>
      <c r="B8" s="30"/>
      <c r="C8" s="96" t="s">
        <v>21</v>
      </c>
      <c r="D8" s="33"/>
      <c r="E8" s="33"/>
      <c r="F8" s="33"/>
      <c r="G8" s="33"/>
      <c r="H8" s="33"/>
      <c r="I8" s="33"/>
      <c r="J8" s="33"/>
      <c r="K8" s="33"/>
      <c r="L8" s="33"/>
      <c r="M8" s="33"/>
      <c r="N8" s="33"/>
      <c r="O8" s="30"/>
    </row>
    <row r="9" spans="1:15" s="31" customFormat="1" ht="18">
      <c r="A9" s="34" t="s">
        <v>24</v>
      </c>
      <c r="B9" s="30"/>
      <c r="C9" s="76">
        <v>1</v>
      </c>
      <c r="D9" s="77">
        <v>1</v>
      </c>
      <c r="E9" s="77">
        <v>1</v>
      </c>
      <c r="F9" s="77">
        <v>1</v>
      </c>
      <c r="G9" s="77">
        <v>1</v>
      </c>
      <c r="H9" s="77">
        <v>1</v>
      </c>
      <c r="I9" s="77">
        <v>1</v>
      </c>
      <c r="J9" s="77">
        <v>1</v>
      </c>
      <c r="K9" s="77">
        <v>1</v>
      </c>
      <c r="L9" s="77">
        <v>1</v>
      </c>
      <c r="M9" s="77">
        <v>0</v>
      </c>
      <c r="N9" s="78">
        <v>0</v>
      </c>
      <c r="O9" s="35">
        <f>SUM(C9:N9)</f>
        <v>10</v>
      </c>
    </row>
    <row r="10" spans="1:15" ht="18">
      <c r="A10" s="34" t="s">
        <v>23</v>
      </c>
      <c r="B10" s="30"/>
      <c r="C10" s="79">
        <v>0</v>
      </c>
      <c r="D10" s="49">
        <v>0</v>
      </c>
      <c r="E10" s="49">
        <v>0</v>
      </c>
      <c r="F10" s="49">
        <v>0</v>
      </c>
      <c r="G10" s="49">
        <v>0</v>
      </c>
      <c r="H10" s="49">
        <v>0</v>
      </c>
      <c r="I10" s="49">
        <v>0</v>
      </c>
      <c r="J10" s="49">
        <v>0</v>
      </c>
      <c r="K10" s="49">
        <v>0</v>
      </c>
      <c r="L10" s="49">
        <v>0</v>
      </c>
      <c r="M10" s="49">
        <v>0</v>
      </c>
      <c r="N10" s="80">
        <v>0</v>
      </c>
      <c r="O10" s="35">
        <f aca="true" t="shared" si="0" ref="O10:O18">SUM(C10:N10)</f>
        <v>0</v>
      </c>
    </row>
    <row r="11" spans="1:15" ht="18">
      <c r="A11" s="34" t="s">
        <v>25</v>
      </c>
      <c r="B11" s="30"/>
      <c r="C11" s="79">
        <v>0</v>
      </c>
      <c r="D11" s="49">
        <v>0</v>
      </c>
      <c r="E11" s="49">
        <v>0</v>
      </c>
      <c r="F11" s="49">
        <v>0</v>
      </c>
      <c r="G11" s="49">
        <v>0</v>
      </c>
      <c r="H11" s="49">
        <v>0</v>
      </c>
      <c r="I11" s="49">
        <v>0</v>
      </c>
      <c r="J11" s="49">
        <v>0</v>
      </c>
      <c r="K11" s="49">
        <v>0</v>
      </c>
      <c r="L11" s="49">
        <v>0</v>
      </c>
      <c r="M11" s="49">
        <v>0</v>
      </c>
      <c r="N11" s="80">
        <v>0</v>
      </c>
      <c r="O11" s="35">
        <f t="shared" si="0"/>
        <v>0</v>
      </c>
    </row>
    <row r="12" spans="1:15" ht="18">
      <c r="A12" s="34" t="s">
        <v>26</v>
      </c>
      <c r="B12" s="94"/>
      <c r="C12" s="79">
        <v>0</v>
      </c>
      <c r="D12" s="49">
        <v>0</v>
      </c>
      <c r="E12" s="49">
        <v>0</v>
      </c>
      <c r="F12" s="49">
        <v>0</v>
      </c>
      <c r="G12" s="49">
        <v>0</v>
      </c>
      <c r="H12" s="49">
        <v>0</v>
      </c>
      <c r="I12" s="49">
        <v>0</v>
      </c>
      <c r="J12" s="49">
        <v>0</v>
      </c>
      <c r="K12" s="49">
        <v>0</v>
      </c>
      <c r="L12" s="49">
        <v>0</v>
      </c>
      <c r="M12" s="49">
        <v>0</v>
      </c>
      <c r="N12" s="80">
        <v>0</v>
      </c>
      <c r="O12" s="35">
        <f t="shared" si="0"/>
        <v>0</v>
      </c>
    </row>
    <row r="13" spans="1:15" ht="18">
      <c r="A13" s="34" t="s">
        <v>27</v>
      </c>
      <c r="B13" s="95"/>
      <c r="C13" s="79">
        <v>0</v>
      </c>
      <c r="D13" s="49">
        <v>0</v>
      </c>
      <c r="E13" s="49">
        <v>0</v>
      </c>
      <c r="F13" s="49">
        <v>0</v>
      </c>
      <c r="G13" s="49">
        <v>0</v>
      </c>
      <c r="H13" s="49">
        <v>0</v>
      </c>
      <c r="I13" s="49">
        <v>0</v>
      </c>
      <c r="J13" s="49">
        <v>0</v>
      </c>
      <c r="K13" s="49">
        <v>0</v>
      </c>
      <c r="L13" s="49">
        <v>0</v>
      </c>
      <c r="M13" s="49">
        <v>0</v>
      </c>
      <c r="N13" s="80">
        <v>0</v>
      </c>
      <c r="O13" s="35">
        <f t="shared" si="0"/>
        <v>0</v>
      </c>
    </row>
    <row r="14" spans="1:15" ht="18">
      <c r="A14" s="34" t="s">
        <v>28</v>
      </c>
      <c r="B14" s="94"/>
      <c r="C14" s="79">
        <v>0</v>
      </c>
      <c r="D14" s="49">
        <v>0</v>
      </c>
      <c r="E14" s="49">
        <v>0</v>
      </c>
      <c r="F14" s="49">
        <v>0</v>
      </c>
      <c r="G14" s="49">
        <v>0</v>
      </c>
      <c r="H14" s="49">
        <v>0</v>
      </c>
      <c r="I14" s="49">
        <v>0</v>
      </c>
      <c r="J14" s="49">
        <v>0</v>
      </c>
      <c r="K14" s="49">
        <v>0</v>
      </c>
      <c r="L14" s="49">
        <v>0</v>
      </c>
      <c r="M14" s="49">
        <v>0</v>
      </c>
      <c r="N14" s="80">
        <v>0</v>
      </c>
      <c r="O14" s="35">
        <f t="shared" si="0"/>
        <v>0</v>
      </c>
    </row>
    <row r="15" spans="1:15" ht="19.5" customHeight="1">
      <c r="A15" s="34" t="s">
        <v>29</v>
      </c>
      <c r="B15" s="30"/>
      <c r="C15" s="79">
        <v>0</v>
      </c>
      <c r="D15" s="49">
        <v>0</v>
      </c>
      <c r="E15" s="49">
        <v>0</v>
      </c>
      <c r="F15" s="49">
        <v>0</v>
      </c>
      <c r="G15" s="49">
        <v>0</v>
      </c>
      <c r="H15" s="49">
        <v>0</v>
      </c>
      <c r="I15" s="49">
        <v>0</v>
      </c>
      <c r="J15" s="49">
        <v>0</v>
      </c>
      <c r="K15" s="49">
        <v>0</v>
      </c>
      <c r="L15" s="49">
        <v>0</v>
      </c>
      <c r="M15" s="49">
        <v>0</v>
      </c>
      <c r="N15" s="80">
        <v>0</v>
      </c>
      <c r="O15" s="35">
        <f t="shared" si="0"/>
        <v>0</v>
      </c>
    </row>
    <row r="16" spans="1:15" ht="19.5" customHeight="1">
      <c r="A16" s="34" t="s">
        <v>4</v>
      </c>
      <c r="B16" s="30"/>
      <c r="C16" s="79">
        <v>0</v>
      </c>
      <c r="D16" s="49">
        <v>0</v>
      </c>
      <c r="E16" s="49">
        <v>0</v>
      </c>
      <c r="F16" s="49">
        <v>0</v>
      </c>
      <c r="G16" s="49">
        <v>0</v>
      </c>
      <c r="H16" s="49">
        <v>0</v>
      </c>
      <c r="I16" s="49">
        <v>0</v>
      </c>
      <c r="J16" s="49">
        <v>0</v>
      </c>
      <c r="K16" s="49">
        <v>0</v>
      </c>
      <c r="L16" s="49">
        <v>0</v>
      </c>
      <c r="M16" s="49">
        <v>0</v>
      </c>
      <c r="N16" s="80">
        <v>0</v>
      </c>
      <c r="O16" s="35">
        <f t="shared" si="0"/>
        <v>0</v>
      </c>
    </row>
    <row r="17" spans="1:15" ht="19.5" customHeight="1">
      <c r="A17" s="34" t="s">
        <v>5</v>
      </c>
      <c r="B17" s="30"/>
      <c r="C17" s="79">
        <v>0</v>
      </c>
      <c r="D17" s="49">
        <v>0</v>
      </c>
      <c r="E17" s="49">
        <v>0</v>
      </c>
      <c r="F17" s="49">
        <v>0</v>
      </c>
      <c r="G17" s="49">
        <v>0</v>
      </c>
      <c r="H17" s="49">
        <v>0</v>
      </c>
      <c r="I17" s="49">
        <v>0</v>
      </c>
      <c r="J17" s="49">
        <v>0</v>
      </c>
      <c r="K17" s="49">
        <v>0</v>
      </c>
      <c r="L17" s="49">
        <v>0</v>
      </c>
      <c r="M17" s="49">
        <v>0</v>
      </c>
      <c r="N17" s="80">
        <v>0</v>
      </c>
      <c r="O17" s="35">
        <f t="shared" si="0"/>
        <v>0</v>
      </c>
    </row>
    <row r="18" spans="1:15" ht="18">
      <c r="A18" s="36" t="s">
        <v>6</v>
      </c>
      <c r="B18" s="62"/>
      <c r="C18" s="81">
        <v>0</v>
      </c>
      <c r="D18" s="65">
        <v>0</v>
      </c>
      <c r="E18" s="65">
        <v>0</v>
      </c>
      <c r="F18" s="65">
        <v>0</v>
      </c>
      <c r="G18" s="65">
        <v>0</v>
      </c>
      <c r="H18" s="65">
        <v>0</v>
      </c>
      <c r="I18" s="65">
        <v>0</v>
      </c>
      <c r="J18" s="65">
        <v>0</v>
      </c>
      <c r="K18" s="65">
        <v>0</v>
      </c>
      <c r="L18" s="65">
        <v>0</v>
      </c>
      <c r="M18" s="65">
        <v>0</v>
      </c>
      <c r="N18" s="97">
        <v>0</v>
      </c>
      <c r="O18" s="90">
        <f t="shared" si="0"/>
        <v>0</v>
      </c>
    </row>
    <row r="19" spans="1:15" ht="18">
      <c r="A19" s="160" t="s">
        <v>3</v>
      </c>
      <c r="B19" s="167"/>
      <c r="C19" s="162">
        <f aca="true" t="shared" si="1" ref="C19:N19">SUM(C9:C18)</f>
        <v>1</v>
      </c>
      <c r="D19" s="163">
        <f t="shared" si="1"/>
        <v>1</v>
      </c>
      <c r="E19" s="163">
        <f t="shared" si="1"/>
        <v>1</v>
      </c>
      <c r="F19" s="163">
        <f t="shared" si="1"/>
        <v>1</v>
      </c>
      <c r="G19" s="163">
        <f t="shared" si="1"/>
        <v>1</v>
      </c>
      <c r="H19" s="163">
        <f t="shared" si="1"/>
        <v>1</v>
      </c>
      <c r="I19" s="163">
        <f t="shared" si="1"/>
        <v>1</v>
      </c>
      <c r="J19" s="163">
        <f t="shared" si="1"/>
        <v>1</v>
      </c>
      <c r="K19" s="163">
        <f t="shared" si="1"/>
        <v>1</v>
      </c>
      <c r="L19" s="163">
        <f t="shared" si="1"/>
        <v>1</v>
      </c>
      <c r="M19" s="163">
        <f t="shared" si="1"/>
        <v>0</v>
      </c>
      <c r="N19" s="164">
        <f t="shared" si="1"/>
        <v>0</v>
      </c>
      <c r="O19" s="171">
        <f>SUM(C19:N19)</f>
        <v>10</v>
      </c>
    </row>
    <row r="20" ht="18"/>
    <row r="21" spans="1:15" ht="18">
      <c r="A21" s="72" t="s">
        <v>119</v>
      </c>
      <c r="B21" s="30"/>
      <c r="C21" s="33"/>
      <c r="D21" s="33"/>
      <c r="E21" s="33"/>
      <c r="F21" s="33"/>
      <c r="G21" s="33"/>
      <c r="H21" s="33"/>
      <c r="I21" s="33"/>
      <c r="J21" s="33"/>
      <c r="K21" s="33"/>
      <c r="L21" s="33"/>
      <c r="M21" s="33"/>
      <c r="N21" s="33"/>
      <c r="O21" s="30"/>
    </row>
    <row r="22" spans="1:15" ht="18">
      <c r="A22" s="34" t="s">
        <v>24</v>
      </c>
      <c r="B22" s="30"/>
      <c r="C22" s="82">
        <v>10000</v>
      </c>
      <c r="D22" s="83">
        <f>C22</f>
        <v>10000</v>
      </c>
      <c r="E22" s="83">
        <f aca="true" t="shared" si="2" ref="E22:N22">D22</f>
        <v>10000</v>
      </c>
      <c r="F22" s="83">
        <f t="shared" si="2"/>
        <v>10000</v>
      </c>
      <c r="G22" s="83">
        <f t="shared" si="2"/>
        <v>10000</v>
      </c>
      <c r="H22" s="83">
        <f t="shared" si="2"/>
        <v>10000</v>
      </c>
      <c r="I22" s="83">
        <f t="shared" si="2"/>
        <v>10000</v>
      </c>
      <c r="J22" s="83">
        <f t="shared" si="2"/>
        <v>10000</v>
      </c>
      <c r="K22" s="83">
        <f t="shared" si="2"/>
        <v>10000</v>
      </c>
      <c r="L22" s="83">
        <f t="shared" si="2"/>
        <v>10000</v>
      </c>
      <c r="M22" s="83">
        <f t="shared" si="2"/>
        <v>10000</v>
      </c>
      <c r="N22" s="84">
        <f t="shared" si="2"/>
        <v>10000</v>
      </c>
      <c r="O22" s="35"/>
    </row>
    <row r="23" spans="1:15" ht="18">
      <c r="A23" s="34" t="s">
        <v>23</v>
      </c>
      <c r="B23" s="30"/>
      <c r="C23" s="85">
        <v>0</v>
      </c>
      <c r="D23" s="86">
        <f aca="true" t="shared" si="3" ref="D23:N31">C23</f>
        <v>0</v>
      </c>
      <c r="E23" s="86">
        <f t="shared" si="3"/>
        <v>0</v>
      </c>
      <c r="F23" s="86">
        <f t="shared" si="3"/>
        <v>0</v>
      </c>
      <c r="G23" s="86">
        <f t="shared" si="3"/>
        <v>0</v>
      </c>
      <c r="H23" s="86">
        <f t="shared" si="3"/>
        <v>0</v>
      </c>
      <c r="I23" s="86">
        <f t="shared" si="3"/>
        <v>0</v>
      </c>
      <c r="J23" s="86">
        <f t="shared" si="3"/>
        <v>0</v>
      </c>
      <c r="K23" s="86">
        <f t="shared" si="3"/>
        <v>0</v>
      </c>
      <c r="L23" s="86">
        <f t="shared" si="3"/>
        <v>0</v>
      </c>
      <c r="M23" s="86">
        <f t="shared" si="3"/>
        <v>0</v>
      </c>
      <c r="N23" s="87">
        <f t="shared" si="3"/>
        <v>0</v>
      </c>
      <c r="O23" s="35"/>
    </row>
    <row r="24" spans="1:15" ht="18">
      <c r="A24" s="34" t="s">
        <v>25</v>
      </c>
      <c r="B24" s="30"/>
      <c r="C24" s="85">
        <v>0</v>
      </c>
      <c r="D24" s="86">
        <f t="shared" si="3"/>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7">
        <f t="shared" si="3"/>
        <v>0</v>
      </c>
      <c r="O24" s="35"/>
    </row>
    <row r="25" spans="1:15" ht="18">
      <c r="A25" s="34" t="s">
        <v>26</v>
      </c>
      <c r="B25" s="30"/>
      <c r="C25" s="85">
        <v>0</v>
      </c>
      <c r="D25" s="86">
        <f t="shared" si="3"/>
        <v>0</v>
      </c>
      <c r="E25" s="86">
        <f t="shared" si="3"/>
        <v>0</v>
      </c>
      <c r="F25" s="86">
        <f t="shared" si="3"/>
        <v>0</v>
      </c>
      <c r="G25" s="86">
        <f t="shared" si="3"/>
        <v>0</v>
      </c>
      <c r="H25" s="86">
        <f t="shared" si="3"/>
        <v>0</v>
      </c>
      <c r="I25" s="86">
        <f t="shared" si="3"/>
        <v>0</v>
      </c>
      <c r="J25" s="86">
        <f t="shared" si="3"/>
        <v>0</v>
      </c>
      <c r="K25" s="86">
        <f t="shared" si="3"/>
        <v>0</v>
      </c>
      <c r="L25" s="86">
        <f t="shared" si="3"/>
        <v>0</v>
      </c>
      <c r="M25" s="86">
        <f t="shared" si="3"/>
        <v>0</v>
      </c>
      <c r="N25" s="87">
        <f t="shared" si="3"/>
        <v>0</v>
      </c>
      <c r="O25" s="35"/>
    </row>
    <row r="26" spans="1:15" ht="18">
      <c r="A26" s="34" t="s">
        <v>27</v>
      </c>
      <c r="B26" s="30"/>
      <c r="C26" s="85">
        <v>0</v>
      </c>
      <c r="D26" s="86">
        <f t="shared" si="3"/>
        <v>0</v>
      </c>
      <c r="E26" s="86">
        <f t="shared" si="3"/>
        <v>0</v>
      </c>
      <c r="F26" s="86">
        <f t="shared" si="3"/>
        <v>0</v>
      </c>
      <c r="G26" s="86">
        <f t="shared" si="3"/>
        <v>0</v>
      </c>
      <c r="H26" s="86">
        <f t="shared" si="3"/>
        <v>0</v>
      </c>
      <c r="I26" s="86">
        <f t="shared" si="3"/>
        <v>0</v>
      </c>
      <c r="J26" s="86">
        <f t="shared" si="3"/>
        <v>0</v>
      </c>
      <c r="K26" s="86">
        <f t="shared" si="3"/>
        <v>0</v>
      </c>
      <c r="L26" s="86">
        <f t="shared" si="3"/>
        <v>0</v>
      </c>
      <c r="M26" s="86">
        <f t="shared" si="3"/>
        <v>0</v>
      </c>
      <c r="N26" s="87">
        <f t="shared" si="3"/>
        <v>0</v>
      </c>
      <c r="O26" s="35"/>
    </row>
    <row r="27" spans="1:15" ht="18">
      <c r="A27" s="34" t="s">
        <v>28</v>
      </c>
      <c r="B27" s="30"/>
      <c r="C27" s="85">
        <v>0</v>
      </c>
      <c r="D27" s="86">
        <f t="shared" si="3"/>
        <v>0</v>
      </c>
      <c r="E27" s="86">
        <f t="shared" si="3"/>
        <v>0</v>
      </c>
      <c r="F27" s="86">
        <f t="shared" si="3"/>
        <v>0</v>
      </c>
      <c r="G27" s="86">
        <f t="shared" si="3"/>
        <v>0</v>
      </c>
      <c r="H27" s="86">
        <f t="shared" si="3"/>
        <v>0</v>
      </c>
      <c r="I27" s="86">
        <f t="shared" si="3"/>
        <v>0</v>
      </c>
      <c r="J27" s="86">
        <f t="shared" si="3"/>
        <v>0</v>
      </c>
      <c r="K27" s="86">
        <f t="shared" si="3"/>
        <v>0</v>
      </c>
      <c r="L27" s="86">
        <f t="shared" si="3"/>
        <v>0</v>
      </c>
      <c r="M27" s="86">
        <f t="shared" si="3"/>
        <v>0</v>
      </c>
      <c r="N27" s="87">
        <f t="shared" si="3"/>
        <v>0</v>
      </c>
      <c r="O27" s="35"/>
    </row>
    <row r="28" spans="1:15" ht="18">
      <c r="A28" s="34" t="s">
        <v>29</v>
      </c>
      <c r="B28" s="30"/>
      <c r="C28" s="85">
        <v>0</v>
      </c>
      <c r="D28" s="86">
        <f t="shared" si="3"/>
        <v>0</v>
      </c>
      <c r="E28" s="86">
        <f t="shared" si="3"/>
        <v>0</v>
      </c>
      <c r="F28" s="86">
        <f t="shared" si="3"/>
        <v>0</v>
      </c>
      <c r="G28" s="86">
        <f t="shared" si="3"/>
        <v>0</v>
      </c>
      <c r="H28" s="86">
        <f t="shared" si="3"/>
        <v>0</v>
      </c>
      <c r="I28" s="86">
        <f t="shared" si="3"/>
        <v>0</v>
      </c>
      <c r="J28" s="86">
        <f t="shared" si="3"/>
        <v>0</v>
      </c>
      <c r="K28" s="86">
        <f t="shared" si="3"/>
        <v>0</v>
      </c>
      <c r="L28" s="86">
        <f t="shared" si="3"/>
        <v>0</v>
      </c>
      <c r="M28" s="86">
        <f t="shared" si="3"/>
        <v>0</v>
      </c>
      <c r="N28" s="87">
        <f t="shared" si="3"/>
        <v>0</v>
      </c>
      <c r="O28" s="35"/>
    </row>
    <row r="29" spans="1:15" ht="18">
      <c r="A29" s="34" t="s">
        <v>4</v>
      </c>
      <c r="B29" s="30"/>
      <c r="C29" s="85">
        <v>0</v>
      </c>
      <c r="D29" s="86">
        <f t="shared" si="3"/>
        <v>0</v>
      </c>
      <c r="E29" s="86">
        <f t="shared" si="3"/>
        <v>0</v>
      </c>
      <c r="F29" s="86">
        <f t="shared" si="3"/>
        <v>0</v>
      </c>
      <c r="G29" s="86">
        <f t="shared" si="3"/>
        <v>0</v>
      </c>
      <c r="H29" s="86">
        <f t="shared" si="3"/>
        <v>0</v>
      </c>
      <c r="I29" s="86">
        <f t="shared" si="3"/>
        <v>0</v>
      </c>
      <c r="J29" s="86">
        <f t="shared" si="3"/>
        <v>0</v>
      </c>
      <c r="K29" s="86">
        <f t="shared" si="3"/>
        <v>0</v>
      </c>
      <c r="L29" s="86">
        <f t="shared" si="3"/>
        <v>0</v>
      </c>
      <c r="M29" s="86">
        <f t="shared" si="3"/>
        <v>0</v>
      </c>
      <c r="N29" s="87">
        <f t="shared" si="3"/>
        <v>0</v>
      </c>
      <c r="O29" s="35"/>
    </row>
    <row r="30" spans="1:15" ht="18">
      <c r="A30" s="34" t="s">
        <v>5</v>
      </c>
      <c r="B30" s="30"/>
      <c r="C30" s="85">
        <v>0</v>
      </c>
      <c r="D30" s="86">
        <f t="shared" si="3"/>
        <v>0</v>
      </c>
      <c r="E30" s="86">
        <f t="shared" si="3"/>
        <v>0</v>
      </c>
      <c r="F30" s="86">
        <f t="shared" si="3"/>
        <v>0</v>
      </c>
      <c r="G30" s="86">
        <f t="shared" si="3"/>
        <v>0</v>
      </c>
      <c r="H30" s="86">
        <f t="shared" si="3"/>
        <v>0</v>
      </c>
      <c r="I30" s="86">
        <f t="shared" si="3"/>
        <v>0</v>
      </c>
      <c r="J30" s="86">
        <f t="shared" si="3"/>
        <v>0</v>
      </c>
      <c r="K30" s="86">
        <f t="shared" si="3"/>
        <v>0</v>
      </c>
      <c r="L30" s="86">
        <f t="shared" si="3"/>
        <v>0</v>
      </c>
      <c r="M30" s="86">
        <f t="shared" si="3"/>
        <v>0</v>
      </c>
      <c r="N30" s="87">
        <f t="shared" si="3"/>
        <v>0</v>
      </c>
      <c r="O30" s="35"/>
    </row>
    <row r="31" spans="1:15" ht="18">
      <c r="A31" s="36" t="s">
        <v>6</v>
      </c>
      <c r="B31" s="62"/>
      <c r="C31" s="88">
        <v>0</v>
      </c>
      <c r="D31" s="89">
        <f t="shared" si="3"/>
        <v>0</v>
      </c>
      <c r="E31" s="89">
        <f t="shared" si="3"/>
        <v>0</v>
      </c>
      <c r="F31" s="89">
        <f t="shared" si="3"/>
        <v>0</v>
      </c>
      <c r="G31" s="89">
        <f t="shared" si="3"/>
        <v>0</v>
      </c>
      <c r="H31" s="89">
        <f t="shared" si="3"/>
        <v>0</v>
      </c>
      <c r="I31" s="89">
        <f t="shared" si="3"/>
        <v>0</v>
      </c>
      <c r="J31" s="89">
        <f t="shared" si="3"/>
        <v>0</v>
      </c>
      <c r="K31" s="89">
        <f t="shared" si="3"/>
        <v>0</v>
      </c>
      <c r="L31" s="89">
        <f t="shared" si="3"/>
        <v>0</v>
      </c>
      <c r="M31" s="89">
        <f t="shared" si="3"/>
        <v>0</v>
      </c>
      <c r="N31" s="91">
        <f t="shared" si="3"/>
        <v>0</v>
      </c>
      <c r="O31" s="35"/>
    </row>
    <row r="32" spans="1:15" ht="18">
      <c r="A32" s="160" t="s">
        <v>3</v>
      </c>
      <c r="B32" s="161"/>
      <c r="C32" s="162">
        <f aca="true" t="shared" si="4" ref="C32:N32">SUM(C22:C31)</f>
        <v>10000</v>
      </c>
      <c r="D32" s="163">
        <f t="shared" si="4"/>
        <v>10000</v>
      </c>
      <c r="E32" s="163">
        <f t="shared" si="4"/>
        <v>10000</v>
      </c>
      <c r="F32" s="163">
        <f t="shared" si="4"/>
        <v>10000</v>
      </c>
      <c r="G32" s="163">
        <f t="shared" si="4"/>
        <v>10000</v>
      </c>
      <c r="H32" s="163">
        <f t="shared" si="4"/>
        <v>10000</v>
      </c>
      <c r="I32" s="163">
        <f t="shared" si="4"/>
        <v>10000</v>
      </c>
      <c r="J32" s="163">
        <f t="shared" si="4"/>
        <v>10000</v>
      </c>
      <c r="K32" s="163">
        <f t="shared" si="4"/>
        <v>10000</v>
      </c>
      <c r="L32" s="163">
        <f t="shared" si="4"/>
        <v>10000</v>
      </c>
      <c r="M32" s="163">
        <f t="shared" si="4"/>
        <v>10000</v>
      </c>
      <c r="N32" s="164">
        <f t="shared" si="4"/>
        <v>10000</v>
      </c>
      <c r="O32" s="171"/>
    </row>
    <row r="33" ht="18"/>
    <row r="34" spans="1:15" ht="18">
      <c r="A34" s="72" t="s">
        <v>7</v>
      </c>
      <c r="B34" s="30"/>
      <c r="C34" s="33"/>
      <c r="D34" s="33"/>
      <c r="E34" s="33"/>
      <c r="F34" s="33"/>
      <c r="G34" s="33"/>
      <c r="H34" s="33"/>
      <c r="I34" s="33"/>
      <c r="J34" s="33"/>
      <c r="K34" s="33"/>
      <c r="L34" s="33"/>
      <c r="M34" s="33"/>
      <c r="N34" s="33"/>
      <c r="O34" s="30"/>
    </row>
    <row r="35" spans="1:15" ht="18">
      <c r="A35" s="34" t="s">
        <v>24</v>
      </c>
      <c r="B35" s="30"/>
      <c r="C35" s="82">
        <f>C9*C22</f>
        <v>10000</v>
      </c>
      <c r="D35" s="83">
        <f aca="true" t="shared" si="5" ref="D35:N35">D9*D22</f>
        <v>10000</v>
      </c>
      <c r="E35" s="83">
        <f t="shared" si="5"/>
        <v>10000</v>
      </c>
      <c r="F35" s="83">
        <f t="shared" si="5"/>
        <v>10000</v>
      </c>
      <c r="G35" s="83">
        <f t="shared" si="5"/>
        <v>10000</v>
      </c>
      <c r="H35" s="83">
        <f t="shared" si="5"/>
        <v>10000</v>
      </c>
      <c r="I35" s="83">
        <f t="shared" si="5"/>
        <v>10000</v>
      </c>
      <c r="J35" s="83">
        <f t="shared" si="5"/>
        <v>10000</v>
      </c>
      <c r="K35" s="83">
        <f t="shared" si="5"/>
        <v>10000</v>
      </c>
      <c r="L35" s="83">
        <f t="shared" si="5"/>
        <v>10000</v>
      </c>
      <c r="M35" s="83">
        <f t="shared" si="5"/>
        <v>0</v>
      </c>
      <c r="N35" s="84">
        <f t="shared" si="5"/>
        <v>0</v>
      </c>
      <c r="O35" s="35">
        <f aca="true" t="shared" si="6" ref="O35:O45">SUM(C35:N35)</f>
        <v>100000</v>
      </c>
    </row>
    <row r="36" spans="1:15" ht="18">
      <c r="A36" s="34" t="s">
        <v>23</v>
      </c>
      <c r="B36" s="30"/>
      <c r="C36" s="85">
        <f aca="true" t="shared" si="7" ref="C36:N44">C10*C23</f>
        <v>0</v>
      </c>
      <c r="D36" s="86">
        <f t="shared" si="7"/>
        <v>0</v>
      </c>
      <c r="E36" s="86">
        <f t="shared" si="7"/>
        <v>0</v>
      </c>
      <c r="F36" s="86">
        <f t="shared" si="7"/>
        <v>0</v>
      </c>
      <c r="G36" s="86">
        <f t="shared" si="7"/>
        <v>0</v>
      </c>
      <c r="H36" s="86">
        <f t="shared" si="7"/>
        <v>0</v>
      </c>
      <c r="I36" s="86">
        <f t="shared" si="7"/>
        <v>0</v>
      </c>
      <c r="J36" s="86">
        <f t="shared" si="7"/>
        <v>0</v>
      </c>
      <c r="K36" s="86">
        <f t="shared" si="7"/>
        <v>0</v>
      </c>
      <c r="L36" s="86">
        <f t="shared" si="7"/>
        <v>0</v>
      </c>
      <c r="M36" s="86">
        <f t="shared" si="7"/>
        <v>0</v>
      </c>
      <c r="N36" s="87">
        <f t="shared" si="7"/>
        <v>0</v>
      </c>
      <c r="O36" s="35">
        <f t="shared" si="6"/>
        <v>0</v>
      </c>
    </row>
    <row r="37" spans="1:15" ht="18">
      <c r="A37" s="34" t="s">
        <v>25</v>
      </c>
      <c r="B37" s="30"/>
      <c r="C37" s="85">
        <f t="shared" si="7"/>
        <v>0</v>
      </c>
      <c r="D37" s="86">
        <f t="shared" si="7"/>
        <v>0</v>
      </c>
      <c r="E37" s="86">
        <f t="shared" si="7"/>
        <v>0</v>
      </c>
      <c r="F37" s="86">
        <f t="shared" si="7"/>
        <v>0</v>
      </c>
      <c r="G37" s="86">
        <f t="shared" si="7"/>
        <v>0</v>
      </c>
      <c r="H37" s="86">
        <f t="shared" si="7"/>
        <v>0</v>
      </c>
      <c r="I37" s="86">
        <f t="shared" si="7"/>
        <v>0</v>
      </c>
      <c r="J37" s="86">
        <f t="shared" si="7"/>
        <v>0</v>
      </c>
      <c r="K37" s="86">
        <f t="shared" si="7"/>
        <v>0</v>
      </c>
      <c r="L37" s="86">
        <f t="shared" si="7"/>
        <v>0</v>
      </c>
      <c r="M37" s="86">
        <f t="shared" si="7"/>
        <v>0</v>
      </c>
      <c r="N37" s="87">
        <f t="shared" si="7"/>
        <v>0</v>
      </c>
      <c r="O37" s="35">
        <f t="shared" si="6"/>
        <v>0</v>
      </c>
    </row>
    <row r="38" spans="1:15" ht="18">
      <c r="A38" s="34" t="s">
        <v>26</v>
      </c>
      <c r="B38" s="30"/>
      <c r="C38" s="85">
        <f t="shared" si="7"/>
        <v>0</v>
      </c>
      <c r="D38" s="86">
        <f t="shared" si="7"/>
        <v>0</v>
      </c>
      <c r="E38" s="86">
        <f t="shared" si="7"/>
        <v>0</v>
      </c>
      <c r="F38" s="86">
        <f t="shared" si="7"/>
        <v>0</v>
      </c>
      <c r="G38" s="86">
        <f t="shared" si="7"/>
        <v>0</v>
      </c>
      <c r="H38" s="86">
        <f t="shared" si="7"/>
        <v>0</v>
      </c>
      <c r="I38" s="86">
        <f t="shared" si="7"/>
        <v>0</v>
      </c>
      <c r="J38" s="86">
        <f t="shared" si="7"/>
        <v>0</v>
      </c>
      <c r="K38" s="86">
        <f t="shared" si="7"/>
        <v>0</v>
      </c>
      <c r="L38" s="86">
        <f t="shared" si="7"/>
        <v>0</v>
      </c>
      <c r="M38" s="86">
        <f t="shared" si="7"/>
        <v>0</v>
      </c>
      <c r="N38" s="87">
        <f t="shared" si="7"/>
        <v>0</v>
      </c>
      <c r="O38" s="35">
        <f t="shared" si="6"/>
        <v>0</v>
      </c>
    </row>
    <row r="39" spans="1:15" ht="18">
      <c r="A39" s="34" t="s">
        <v>27</v>
      </c>
      <c r="B39" s="93"/>
      <c r="C39" s="85">
        <f t="shared" si="7"/>
        <v>0</v>
      </c>
      <c r="D39" s="86">
        <f t="shared" si="7"/>
        <v>0</v>
      </c>
      <c r="E39" s="86">
        <f t="shared" si="7"/>
        <v>0</v>
      </c>
      <c r="F39" s="86">
        <f t="shared" si="7"/>
        <v>0</v>
      </c>
      <c r="G39" s="86">
        <f t="shared" si="7"/>
        <v>0</v>
      </c>
      <c r="H39" s="86">
        <f t="shared" si="7"/>
        <v>0</v>
      </c>
      <c r="I39" s="86">
        <f t="shared" si="7"/>
        <v>0</v>
      </c>
      <c r="J39" s="86">
        <f t="shared" si="7"/>
        <v>0</v>
      </c>
      <c r="K39" s="86">
        <f t="shared" si="7"/>
        <v>0</v>
      </c>
      <c r="L39" s="86">
        <f t="shared" si="7"/>
        <v>0</v>
      </c>
      <c r="M39" s="86">
        <f t="shared" si="7"/>
        <v>0</v>
      </c>
      <c r="N39" s="87">
        <f t="shared" si="7"/>
        <v>0</v>
      </c>
      <c r="O39" s="35">
        <f t="shared" si="6"/>
        <v>0</v>
      </c>
    </row>
    <row r="40" spans="1:15" ht="18">
      <c r="A40" s="34" t="s">
        <v>28</v>
      </c>
      <c r="B40" s="30"/>
      <c r="C40" s="85">
        <f t="shared" si="7"/>
        <v>0</v>
      </c>
      <c r="D40" s="86">
        <f t="shared" si="7"/>
        <v>0</v>
      </c>
      <c r="E40" s="86">
        <f t="shared" si="7"/>
        <v>0</v>
      </c>
      <c r="F40" s="86">
        <f t="shared" si="7"/>
        <v>0</v>
      </c>
      <c r="G40" s="86">
        <f t="shared" si="7"/>
        <v>0</v>
      </c>
      <c r="H40" s="86">
        <f t="shared" si="7"/>
        <v>0</v>
      </c>
      <c r="I40" s="86">
        <f t="shared" si="7"/>
        <v>0</v>
      </c>
      <c r="J40" s="86">
        <f t="shared" si="7"/>
        <v>0</v>
      </c>
      <c r="K40" s="86">
        <f t="shared" si="7"/>
        <v>0</v>
      </c>
      <c r="L40" s="86">
        <f t="shared" si="7"/>
        <v>0</v>
      </c>
      <c r="M40" s="86">
        <f t="shared" si="7"/>
        <v>0</v>
      </c>
      <c r="N40" s="87">
        <f t="shared" si="7"/>
        <v>0</v>
      </c>
      <c r="O40" s="35">
        <f t="shared" si="6"/>
        <v>0</v>
      </c>
    </row>
    <row r="41" spans="1:15" ht="18">
      <c r="A41" s="34" t="s">
        <v>29</v>
      </c>
      <c r="B41" s="30"/>
      <c r="C41" s="85">
        <f t="shared" si="7"/>
        <v>0</v>
      </c>
      <c r="D41" s="86">
        <f t="shared" si="7"/>
        <v>0</v>
      </c>
      <c r="E41" s="86">
        <f t="shared" si="7"/>
        <v>0</v>
      </c>
      <c r="F41" s="86">
        <f t="shared" si="7"/>
        <v>0</v>
      </c>
      <c r="G41" s="86">
        <f t="shared" si="7"/>
        <v>0</v>
      </c>
      <c r="H41" s="86">
        <f t="shared" si="7"/>
        <v>0</v>
      </c>
      <c r="I41" s="86">
        <f t="shared" si="7"/>
        <v>0</v>
      </c>
      <c r="J41" s="86">
        <f t="shared" si="7"/>
        <v>0</v>
      </c>
      <c r="K41" s="86">
        <f t="shared" si="7"/>
        <v>0</v>
      </c>
      <c r="L41" s="86">
        <f t="shared" si="7"/>
        <v>0</v>
      </c>
      <c r="M41" s="86">
        <f t="shared" si="7"/>
        <v>0</v>
      </c>
      <c r="N41" s="87">
        <f t="shared" si="7"/>
        <v>0</v>
      </c>
      <c r="O41" s="35">
        <f t="shared" si="6"/>
        <v>0</v>
      </c>
    </row>
    <row r="42" spans="1:15" ht="18">
      <c r="A42" s="34" t="s">
        <v>4</v>
      </c>
      <c r="B42" s="30"/>
      <c r="C42" s="85">
        <f t="shared" si="7"/>
        <v>0</v>
      </c>
      <c r="D42" s="86">
        <f t="shared" si="7"/>
        <v>0</v>
      </c>
      <c r="E42" s="86">
        <f t="shared" si="7"/>
        <v>0</v>
      </c>
      <c r="F42" s="86">
        <f t="shared" si="7"/>
        <v>0</v>
      </c>
      <c r="G42" s="86">
        <f t="shared" si="7"/>
        <v>0</v>
      </c>
      <c r="H42" s="86">
        <f t="shared" si="7"/>
        <v>0</v>
      </c>
      <c r="I42" s="86">
        <f t="shared" si="7"/>
        <v>0</v>
      </c>
      <c r="J42" s="86">
        <f t="shared" si="7"/>
        <v>0</v>
      </c>
      <c r="K42" s="86">
        <f t="shared" si="7"/>
        <v>0</v>
      </c>
      <c r="L42" s="86">
        <f t="shared" si="7"/>
        <v>0</v>
      </c>
      <c r="M42" s="86">
        <f t="shared" si="7"/>
        <v>0</v>
      </c>
      <c r="N42" s="87">
        <f t="shared" si="7"/>
        <v>0</v>
      </c>
      <c r="O42" s="35">
        <f>SUM(C42:N42)</f>
        <v>0</v>
      </c>
    </row>
    <row r="43" spans="1:15" ht="18">
      <c r="A43" s="34" t="s">
        <v>5</v>
      </c>
      <c r="B43" s="30"/>
      <c r="C43" s="85">
        <f t="shared" si="7"/>
        <v>0</v>
      </c>
      <c r="D43" s="86">
        <f t="shared" si="7"/>
        <v>0</v>
      </c>
      <c r="E43" s="86">
        <f t="shared" si="7"/>
        <v>0</v>
      </c>
      <c r="F43" s="86">
        <f t="shared" si="7"/>
        <v>0</v>
      </c>
      <c r="G43" s="86">
        <f t="shared" si="7"/>
        <v>0</v>
      </c>
      <c r="H43" s="86">
        <f t="shared" si="7"/>
        <v>0</v>
      </c>
      <c r="I43" s="86">
        <f t="shared" si="7"/>
        <v>0</v>
      </c>
      <c r="J43" s="86">
        <f t="shared" si="7"/>
        <v>0</v>
      </c>
      <c r="K43" s="86">
        <f t="shared" si="7"/>
        <v>0</v>
      </c>
      <c r="L43" s="86">
        <f t="shared" si="7"/>
        <v>0</v>
      </c>
      <c r="M43" s="86">
        <f t="shared" si="7"/>
        <v>0</v>
      </c>
      <c r="N43" s="87">
        <f t="shared" si="7"/>
        <v>0</v>
      </c>
      <c r="O43" s="35">
        <f>SUM(C43:N43)</f>
        <v>0</v>
      </c>
    </row>
    <row r="44" spans="1:15" ht="18">
      <c r="A44" s="36" t="s">
        <v>6</v>
      </c>
      <c r="B44" s="62"/>
      <c r="C44" s="88">
        <f t="shared" si="7"/>
        <v>0</v>
      </c>
      <c r="D44" s="89">
        <f t="shared" si="7"/>
        <v>0</v>
      </c>
      <c r="E44" s="89">
        <f t="shared" si="7"/>
        <v>0</v>
      </c>
      <c r="F44" s="89">
        <f t="shared" si="7"/>
        <v>0</v>
      </c>
      <c r="G44" s="89">
        <f t="shared" si="7"/>
        <v>0</v>
      </c>
      <c r="H44" s="89">
        <f t="shared" si="7"/>
        <v>0</v>
      </c>
      <c r="I44" s="89">
        <f t="shared" si="7"/>
        <v>0</v>
      </c>
      <c r="J44" s="89">
        <f t="shared" si="7"/>
        <v>0</v>
      </c>
      <c r="K44" s="89">
        <f t="shared" si="7"/>
        <v>0</v>
      </c>
      <c r="L44" s="89">
        <f t="shared" si="7"/>
        <v>0</v>
      </c>
      <c r="M44" s="89">
        <f t="shared" si="7"/>
        <v>0</v>
      </c>
      <c r="N44" s="91">
        <f t="shared" si="7"/>
        <v>0</v>
      </c>
      <c r="O44" s="90">
        <f>SUM(C44:N44)</f>
        <v>0</v>
      </c>
    </row>
    <row r="45" spans="1:15" ht="18">
      <c r="A45" s="160" t="s">
        <v>8</v>
      </c>
      <c r="B45" s="161"/>
      <c r="C45" s="162">
        <f aca="true" t="shared" si="8" ref="C45:N45">SUM(C35:C44)</f>
        <v>10000</v>
      </c>
      <c r="D45" s="163">
        <f t="shared" si="8"/>
        <v>10000</v>
      </c>
      <c r="E45" s="163">
        <f t="shared" si="8"/>
        <v>10000</v>
      </c>
      <c r="F45" s="163">
        <f t="shared" si="8"/>
        <v>10000</v>
      </c>
      <c r="G45" s="163">
        <f t="shared" si="8"/>
        <v>10000</v>
      </c>
      <c r="H45" s="163">
        <f t="shared" si="8"/>
        <v>10000</v>
      </c>
      <c r="I45" s="163">
        <f t="shared" si="8"/>
        <v>10000</v>
      </c>
      <c r="J45" s="163">
        <f t="shared" si="8"/>
        <v>10000</v>
      </c>
      <c r="K45" s="163">
        <f t="shared" si="8"/>
        <v>10000</v>
      </c>
      <c r="L45" s="163">
        <f t="shared" si="8"/>
        <v>10000</v>
      </c>
      <c r="M45" s="163">
        <f t="shared" si="8"/>
        <v>0</v>
      </c>
      <c r="N45" s="164">
        <f t="shared" si="8"/>
        <v>0</v>
      </c>
      <c r="O45" s="165">
        <f t="shared" si="6"/>
        <v>100000</v>
      </c>
    </row>
    <row r="46" ht="18">
      <c r="O46" s="167"/>
    </row>
    <row r="47" spans="1:15" ht="18">
      <c r="A47" s="23" t="str">
        <f>+A$1</f>
        <v>YourCo Inc.</v>
      </c>
      <c r="B47" s="17"/>
      <c r="C47" s="17"/>
      <c r="D47" s="17"/>
      <c r="E47" s="17"/>
      <c r="F47" s="17"/>
      <c r="G47" s="17"/>
      <c r="H47" s="17"/>
      <c r="I47" s="17"/>
      <c r="J47" s="17"/>
      <c r="K47" s="17"/>
      <c r="L47" s="17"/>
      <c r="M47" s="17"/>
      <c r="N47" s="17"/>
      <c r="O47" s="205" t="str">
        <f>+O$1</f>
        <v>Draft 1</v>
      </c>
    </row>
    <row r="48" spans="1:15" ht="18">
      <c r="A48" s="20" t="s">
        <v>137</v>
      </c>
      <c r="B48" s="17"/>
      <c r="C48" s="17"/>
      <c r="D48" s="17"/>
      <c r="E48" s="17"/>
      <c r="F48" s="17"/>
      <c r="G48" s="17"/>
      <c r="H48" s="17"/>
      <c r="I48" s="17"/>
      <c r="J48" s="17"/>
      <c r="K48" s="17"/>
      <c r="L48" s="17"/>
      <c r="M48" s="17"/>
      <c r="N48" s="24"/>
      <c r="O48" s="17"/>
    </row>
    <row r="49" spans="1:15" ht="18">
      <c r="A49" s="20" t="str">
        <f>+A$3</f>
        <v>Year 1</v>
      </c>
      <c r="B49" s="16"/>
      <c r="C49" s="16"/>
      <c r="D49" s="16"/>
      <c r="E49" s="16"/>
      <c r="F49" s="16"/>
      <c r="G49" s="16"/>
      <c r="H49" s="16"/>
      <c r="I49" s="16"/>
      <c r="J49" s="16"/>
      <c r="K49" s="16"/>
      <c r="L49" s="16"/>
      <c r="M49" s="16"/>
      <c r="N49" s="16"/>
      <c r="O49" s="16"/>
    </row>
    <row r="50" spans="1:14" ht="18.75">
      <c r="A50" s="20"/>
      <c r="B50" s="16"/>
      <c r="C50" s="24"/>
      <c r="D50" s="18"/>
      <c r="E50" s="18"/>
      <c r="F50" s="18"/>
      <c r="G50" s="18"/>
      <c r="H50" s="18"/>
      <c r="I50" s="18"/>
      <c r="J50" s="25"/>
      <c r="K50" s="18"/>
      <c r="L50" s="25"/>
      <c r="M50" s="18"/>
      <c r="N50" s="18"/>
    </row>
    <row r="51" spans="1:14" ht="18">
      <c r="A51" s="16"/>
      <c r="B51" s="39"/>
      <c r="C51" s="21" t="str">
        <f aca="true" t="shared" si="9" ref="C51:N51">IF(ISBLANK(C$5),"",C$5)</f>
        <v>Month</v>
      </c>
      <c r="D51" s="21">
        <f t="shared" si="9"/>
      </c>
      <c r="E51" s="21">
        <f t="shared" si="9"/>
      </c>
      <c r="F51" s="21">
        <f t="shared" si="9"/>
      </c>
      <c r="G51" s="21">
        <f t="shared" si="9"/>
      </c>
      <c r="H51" s="21">
        <f t="shared" si="9"/>
      </c>
      <c r="I51" s="21">
        <f t="shared" si="9"/>
      </c>
      <c r="J51" s="21">
        <f t="shared" si="9"/>
      </c>
      <c r="K51" s="21">
        <f t="shared" si="9"/>
      </c>
      <c r="L51" s="21">
        <f t="shared" si="9"/>
      </c>
      <c r="M51" s="21">
        <f t="shared" si="9"/>
      </c>
      <c r="N51" s="21">
        <f t="shared" si="9"/>
      </c>
    </row>
    <row r="52" spans="1:14" ht="18.75" thickBot="1">
      <c r="A52" s="27"/>
      <c r="B52" s="40"/>
      <c r="C52" s="70">
        <f aca="true" t="shared" si="10" ref="C52:N52">+C$6</f>
        <v>1</v>
      </c>
      <c r="D52" s="70">
        <f t="shared" si="10"/>
        <v>2</v>
      </c>
      <c r="E52" s="70">
        <f t="shared" si="10"/>
        <v>3</v>
      </c>
      <c r="F52" s="70">
        <f t="shared" si="10"/>
        <v>4</v>
      </c>
      <c r="G52" s="70">
        <f t="shared" si="10"/>
        <v>5</v>
      </c>
      <c r="H52" s="70">
        <f t="shared" si="10"/>
        <v>6</v>
      </c>
      <c r="I52" s="70">
        <f t="shared" si="10"/>
        <v>7</v>
      </c>
      <c r="J52" s="70">
        <f t="shared" si="10"/>
        <v>8</v>
      </c>
      <c r="K52" s="70">
        <f t="shared" si="10"/>
        <v>9</v>
      </c>
      <c r="L52" s="70">
        <f t="shared" si="10"/>
        <v>10</v>
      </c>
      <c r="M52" s="70">
        <f t="shared" si="10"/>
        <v>11</v>
      </c>
      <c r="N52" s="70">
        <f t="shared" si="10"/>
        <v>12</v>
      </c>
    </row>
    <row r="53" spans="1:14" ht="18">
      <c r="A53" s="67" t="s">
        <v>9</v>
      </c>
      <c r="B53" s="30"/>
      <c r="C53" s="30"/>
      <c r="D53" s="30"/>
      <c r="E53" s="30"/>
      <c r="F53" s="30"/>
      <c r="G53" s="30"/>
      <c r="H53" s="30"/>
      <c r="I53" s="30"/>
      <c r="J53" s="30"/>
      <c r="K53" s="30"/>
      <c r="L53" s="30"/>
      <c r="M53" s="30"/>
      <c r="N53" s="30"/>
    </row>
    <row r="54" spans="1:15" ht="18">
      <c r="A54" s="50" t="str">
        <f>+A9</f>
        <v>Product 1</v>
      </c>
      <c r="C54" s="42">
        <v>0.3</v>
      </c>
      <c r="D54" s="43">
        <f aca="true" t="shared" si="11" ref="D54:N55">+C54</f>
        <v>0.3</v>
      </c>
      <c r="E54" s="43">
        <f t="shared" si="11"/>
        <v>0.3</v>
      </c>
      <c r="F54" s="43">
        <f t="shared" si="11"/>
        <v>0.3</v>
      </c>
      <c r="G54" s="43">
        <f t="shared" si="11"/>
        <v>0.3</v>
      </c>
      <c r="H54" s="43">
        <f t="shared" si="11"/>
        <v>0.3</v>
      </c>
      <c r="I54" s="43">
        <f t="shared" si="11"/>
        <v>0.3</v>
      </c>
      <c r="J54" s="43">
        <f t="shared" si="11"/>
        <v>0.3</v>
      </c>
      <c r="K54" s="43">
        <f t="shared" si="11"/>
        <v>0.3</v>
      </c>
      <c r="L54" s="43">
        <f t="shared" si="11"/>
        <v>0.3</v>
      </c>
      <c r="M54" s="43">
        <f t="shared" si="11"/>
        <v>0.3</v>
      </c>
      <c r="N54" s="44">
        <f t="shared" si="11"/>
        <v>0.3</v>
      </c>
      <c r="O54" s="35"/>
    </row>
    <row r="55" spans="1:15" ht="18">
      <c r="A55" s="50" t="str">
        <f aca="true" t="shared" si="12" ref="A55:A63">+A10</f>
        <v>Product 2</v>
      </c>
      <c r="B55" s="167"/>
      <c r="C55" s="45">
        <v>0</v>
      </c>
      <c r="D55" s="46">
        <f t="shared" si="11"/>
        <v>0</v>
      </c>
      <c r="E55" s="46">
        <f t="shared" si="11"/>
        <v>0</v>
      </c>
      <c r="F55" s="46">
        <f t="shared" si="11"/>
        <v>0</v>
      </c>
      <c r="G55" s="46">
        <f t="shared" si="11"/>
        <v>0</v>
      </c>
      <c r="H55" s="46">
        <f t="shared" si="11"/>
        <v>0</v>
      </c>
      <c r="I55" s="46">
        <f t="shared" si="11"/>
        <v>0</v>
      </c>
      <c r="J55" s="46">
        <f t="shared" si="11"/>
        <v>0</v>
      </c>
      <c r="K55" s="46">
        <f t="shared" si="11"/>
        <v>0</v>
      </c>
      <c r="L55" s="46">
        <f t="shared" si="11"/>
        <v>0</v>
      </c>
      <c r="M55" s="46">
        <f t="shared" si="11"/>
        <v>0</v>
      </c>
      <c r="N55" s="47">
        <f t="shared" si="11"/>
        <v>0</v>
      </c>
      <c r="O55" s="167"/>
    </row>
    <row r="56" spans="1:15" ht="18">
      <c r="A56" s="50" t="str">
        <f t="shared" si="12"/>
        <v>Product 3</v>
      </c>
      <c r="B56" s="167"/>
      <c r="C56" s="45">
        <v>0</v>
      </c>
      <c r="D56" s="46">
        <f aca="true" t="shared" si="13" ref="D56:N56">+C56</f>
        <v>0</v>
      </c>
      <c r="E56" s="46">
        <f t="shared" si="13"/>
        <v>0</v>
      </c>
      <c r="F56" s="46">
        <f t="shared" si="13"/>
        <v>0</v>
      </c>
      <c r="G56" s="46">
        <f t="shared" si="13"/>
        <v>0</v>
      </c>
      <c r="H56" s="46">
        <f t="shared" si="13"/>
        <v>0</v>
      </c>
      <c r="I56" s="46">
        <f t="shared" si="13"/>
        <v>0</v>
      </c>
      <c r="J56" s="46">
        <f t="shared" si="13"/>
        <v>0</v>
      </c>
      <c r="K56" s="46">
        <f t="shared" si="13"/>
        <v>0</v>
      </c>
      <c r="L56" s="46">
        <f t="shared" si="13"/>
        <v>0</v>
      </c>
      <c r="M56" s="46">
        <f t="shared" si="13"/>
        <v>0</v>
      </c>
      <c r="N56" s="47">
        <f t="shared" si="13"/>
        <v>0</v>
      </c>
      <c r="O56" s="167"/>
    </row>
    <row r="57" spans="1:15" ht="18">
      <c r="A57" s="50" t="str">
        <f t="shared" si="12"/>
        <v>Product 4</v>
      </c>
      <c r="B57" s="167"/>
      <c r="C57" s="45">
        <v>0</v>
      </c>
      <c r="D57" s="46">
        <f aca="true" t="shared" si="14" ref="D57:N57">+C57</f>
        <v>0</v>
      </c>
      <c r="E57" s="46">
        <f t="shared" si="14"/>
        <v>0</v>
      </c>
      <c r="F57" s="46">
        <f t="shared" si="14"/>
        <v>0</v>
      </c>
      <c r="G57" s="46">
        <f t="shared" si="14"/>
        <v>0</v>
      </c>
      <c r="H57" s="46">
        <f t="shared" si="14"/>
        <v>0</v>
      </c>
      <c r="I57" s="46">
        <f t="shared" si="14"/>
        <v>0</v>
      </c>
      <c r="J57" s="46">
        <f t="shared" si="14"/>
        <v>0</v>
      </c>
      <c r="K57" s="46">
        <f t="shared" si="14"/>
        <v>0</v>
      </c>
      <c r="L57" s="46">
        <f t="shared" si="14"/>
        <v>0</v>
      </c>
      <c r="M57" s="46">
        <f t="shared" si="14"/>
        <v>0</v>
      </c>
      <c r="N57" s="47">
        <f t="shared" si="14"/>
        <v>0</v>
      </c>
      <c r="O57" s="167"/>
    </row>
    <row r="58" spans="1:15" ht="18">
      <c r="A58" s="50" t="str">
        <f t="shared" si="12"/>
        <v>Product 5</v>
      </c>
      <c r="B58" s="167"/>
      <c r="C58" s="45">
        <v>0</v>
      </c>
      <c r="D58" s="46">
        <f aca="true" t="shared" si="15" ref="D58:N58">+C58</f>
        <v>0</v>
      </c>
      <c r="E58" s="46">
        <f t="shared" si="15"/>
        <v>0</v>
      </c>
      <c r="F58" s="46">
        <f t="shared" si="15"/>
        <v>0</v>
      </c>
      <c r="G58" s="46">
        <f t="shared" si="15"/>
        <v>0</v>
      </c>
      <c r="H58" s="46">
        <f t="shared" si="15"/>
        <v>0</v>
      </c>
      <c r="I58" s="46">
        <f t="shared" si="15"/>
        <v>0</v>
      </c>
      <c r="J58" s="46">
        <f t="shared" si="15"/>
        <v>0</v>
      </c>
      <c r="K58" s="46">
        <f t="shared" si="15"/>
        <v>0</v>
      </c>
      <c r="L58" s="46">
        <f t="shared" si="15"/>
        <v>0</v>
      </c>
      <c r="M58" s="46">
        <f t="shared" si="15"/>
        <v>0</v>
      </c>
      <c r="N58" s="47">
        <f t="shared" si="15"/>
        <v>0</v>
      </c>
      <c r="O58" s="167"/>
    </row>
    <row r="59" spans="1:15" ht="18">
      <c r="A59" s="50" t="str">
        <f t="shared" si="12"/>
        <v>Product 6</v>
      </c>
      <c r="B59" s="167"/>
      <c r="C59" s="45">
        <v>0</v>
      </c>
      <c r="D59" s="46">
        <f aca="true" t="shared" si="16" ref="D59:N59">+C59</f>
        <v>0</v>
      </c>
      <c r="E59" s="46">
        <f t="shared" si="16"/>
        <v>0</v>
      </c>
      <c r="F59" s="46">
        <f t="shared" si="16"/>
        <v>0</v>
      </c>
      <c r="G59" s="46">
        <f t="shared" si="16"/>
        <v>0</v>
      </c>
      <c r="H59" s="46">
        <f t="shared" si="16"/>
        <v>0</v>
      </c>
      <c r="I59" s="46">
        <f t="shared" si="16"/>
        <v>0</v>
      </c>
      <c r="J59" s="46">
        <f t="shared" si="16"/>
        <v>0</v>
      </c>
      <c r="K59" s="46">
        <f t="shared" si="16"/>
        <v>0</v>
      </c>
      <c r="L59" s="46">
        <f t="shared" si="16"/>
        <v>0</v>
      </c>
      <c r="M59" s="46">
        <f t="shared" si="16"/>
        <v>0</v>
      </c>
      <c r="N59" s="47">
        <f t="shared" si="16"/>
        <v>0</v>
      </c>
      <c r="O59" s="167"/>
    </row>
    <row r="60" spans="1:15" ht="18">
      <c r="A60" s="50" t="str">
        <f t="shared" si="12"/>
        <v>Product 7</v>
      </c>
      <c r="B60" s="167"/>
      <c r="C60" s="45">
        <v>0</v>
      </c>
      <c r="D60" s="46">
        <f aca="true" t="shared" si="17" ref="D60:N60">+C60</f>
        <v>0</v>
      </c>
      <c r="E60" s="46">
        <f t="shared" si="17"/>
        <v>0</v>
      </c>
      <c r="F60" s="46">
        <f t="shared" si="17"/>
        <v>0</v>
      </c>
      <c r="G60" s="46">
        <f t="shared" si="17"/>
        <v>0</v>
      </c>
      <c r="H60" s="46">
        <f t="shared" si="17"/>
        <v>0</v>
      </c>
      <c r="I60" s="46">
        <f t="shared" si="17"/>
        <v>0</v>
      </c>
      <c r="J60" s="46">
        <f t="shared" si="17"/>
        <v>0</v>
      </c>
      <c r="K60" s="46">
        <f t="shared" si="17"/>
        <v>0</v>
      </c>
      <c r="L60" s="46">
        <f t="shared" si="17"/>
        <v>0</v>
      </c>
      <c r="M60" s="46">
        <f t="shared" si="17"/>
        <v>0</v>
      </c>
      <c r="N60" s="47">
        <f t="shared" si="17"/>
        <v>0</v>
      </c>
      <c r="O60" s="167"/>
    </row>
    <row r="61" spans="1:15" ht="18">
      <c r="A61" s="50" t="str">
        <f t="shared" si="12"/>
        <v>Product 8</v>
      </c>
      <c r="B61" s="167"/>
      <c r="C61" s="45">
        <v>0</v>
      </c>
      <c r="D61" s="46">
        <f aca="true" t="shared" si="18" ref="D61:N61">+C61</f>
        <v>0</v>
      </c>
      <c r="E61" s="46">
        <f t="shared" si="18"/>
        <v>0</v>
      </c>
      <c r="F61" s="46">
        <f t="shared" si="18"/>
        <v>0</v>
      </c>
      <c r="G61" s="46">
        <f t="shared" si="18"/>
        <v>0</v>
      </c>
      <c r="H61" s="46">
        <f t="shared" si="18"/>
        <v>0</v>
      </c>
      <c r="I61" s="46">
        <f t="shared" si="18"/>
        <v>0</v>
      </c>
      <c r="J61" s="46">
        <f t="shared" si="18"/>
        <v>0</v>
      </c>
      <c r="K61" s="46">
        <f t="shared" si="18"/>
        <v>0</v>
      </c>
      <c r="L61" s="46">
        <f t="shared" si="18"/>
        <v>0</v>
      </c>
      <c r="M61" s="46">
        <f t="shared" si="18"/>
        <v>0</v>
      </c>
      <c r="N61" s="47">
        <f t="shared" si="18"/>
        <v>0</v>
      </c>
      <c r="O61" s="167"/>
    </row>
    <row r="62" spans="1:15" ht="18">
      <c r="A62" s="50" t="str">
        <f t="shared" si="12"/>
        <v>Product 9</v>
      </c>
      <c r="B62" s="167"/>
      <c r="C62" s="45">
        <v>0</v>
      </c>
      <c r="D62" s="46">
        <f aca="true" t="shared" si="19" ref="D62:N62">+C62</f>
        <v>0</v>
      </c>
      <c r="E62" s="46">
        <f t="shared" si="19"/>
        <v>0</v>
      </c>
      <c r="F62" s="46">
        <f t="shared" si="19"/>
        <v>0</v>
      </c>
      <c r="G62" s="46">
        <f t="shared" si="19"/>
        <v>0</v>
      </c>
      <c r="H62" s="46">
        <f t="shared" si="19"/>
        <v>0</v>
      </c>
      <c r="I62" s="46">
        <f t="shared" si="19"/>
        <v>0</v>
      </c>
      <c r="J62" s="46">
        <f t="shared" si="19"/>
        <v>0</v>
      </c>
      <c r="K62" s="46">
        <f t="shared" si="19"/>
        <v>0</v>
      </c>
      <c r="L62" s="46">
        <f t="shared" si="19"/>
        <v>0</v>
      </c>
      <c r="M62" s="46">
        <f t="shared" si="19"/>
        <v>0</v>
      </c>
      <c r="N62" s="47">
        <f t="shared" si="19"/>
        <v>0</v>
      </c>
      <c r="O62" s="167"/>
    </row>
    <row r="63" spans="1:15" ht="18">
      <c r="A63" s="50" t="str">
        <f t="shared" si="12"/>
        <v>Product 10</v>
      </c>
      <c r="B63" s="167"/>
      <c r="C63" s="141">
        <v>0</v>
      </c>
      <c r="D63" s="142">
        <f aca="true" t="shared" si="20" ref="D63:N63">+C63</f>
        <v>0</v>
      </c>
      <c r="E63" s="142">
        <f t="shared" si="20"/>
        <v>0</v>
      </c>
      <c r="F63" s="142">
        <f t="shared" si="20"/>
        <v>0</v>
      </c>
      <c r="G63" s="142">
        <f t="shared" si="20"/>
        <v>0</v>
      </c>
      <c r="H63" s="142">
        <f t="shared" si="20"/>
        <v>0</v>
      </c>
      <c r="I63" s="142">
        <f t="shared" si="20"/>
        <v>0</v>
      </c>
      <c r="J63" s="142">
        <f t="shared" si="20"/>
        <v>0</v>
      </c>
      <c r="K63" s="142">
        <f t="shared" si="20"/>
        <v>0</v>
      </c>
      <c r="L63" s="142">
        <f t="shared" si="20"/>
        <v>0</v>
      </c>
      <c r="M63" s="142">
        <f t="shared" si="20"/>
        <v>0</v>
      </c>
      <c r="N63" s="143">
        <f t="shared" si="20"/>
        <v>0</v>
      </c>
      <c r="O63" s="167"/>
    </row>
    <row r="64" spans="3:14" ht="18">
      <c r="C64" s="167"/>
      <c r="D64" s="167"/>
      <c r="E64" s="167"/>
      <c r="F64" s="167"/>
      <c r="G64" s="167"/>
      <c r="H64" s="167"/>
      <c r="I64" s="167"/>
      <c r="J64" s="167"/>
      <c r="K64" s="167"/>
      <c r="L64" s="167"/>
      <c r="M64" s="167"/>
      <c r="N64" s="167"/>
    </row>
    <row r="65" spans="1:14" ht="18">
      <c r="A65" s="38" t="s">
        <v>10</v>
      </c>
      <c r="C65" s="167"/>
      <c r="D65" s="167"/>
      <c r="E65" s="167"/>
      <c r="F65" s="167"/>
      <c r="G65" s="167"/>
      <c r="H65" s="167"/>
      <c r="I65" s="167"/>
      <c r="J65" s="167"/>
      <c r="K65" s="167"/>
      <c r="L65" s="167"/>
      <c r="M65" s="167"/>
      <c r="N65" s="167"/>
    </row>
    <row r="66" spans="1:15" ht="18">
      <c r="A66" s="50" t="str">
        <f aca="true" t="shared" si="21" ref="A66:A75">A54</f>
        <v>Product 1</v>
      </c>
      <c r="C66" s="82">
        <f aca="true" t="shared" si="22" ref="C66:D73">C35*C54</f>
        <v>3000</v>
      </c>
      <c r="D66" s="83">
        <f t="shared" si="22"/>
        <v>3000</v>
      </c>
      <c r="E66" s="83">
        <f aca="true" t="shared" si="23" ref="E66:N66">E35*E54</f>
        <v>3000</v>
      </c>
      <c r="F66" s="83">
        <f t="shared" si="23"/>
        <v>3000</v>
      </c>
      <c r="G66" s="83">
        <f t="shared" si="23"/>
        <v>3000</v>
      </c>
      <c r="H66" s="83">
        <f t="shared" si="23"/>
        <v>3000</v>
      </c>
      <c r="I66" s="83">
        <f t="shared" si="23"/>
        <v>3000</v>
      </c>
      <c r="J66" s="83">
        <f t="shared" si="23"/>
        <v>3000</v>
      </c>
      <c r="K66" s="83">
        <f t="shared" si="23"/>
        <v>3000</v>
      </c>
      <c r="L66" s="83">
        <f t="shared" si="23"/>
        <v>3000</v>
      </c>
      <c r="M66" s="83">
        <f t="shared" si="23"/>
        <v>0</v>
      </c>
      <c r="N66" s="84">
        <f t="shared" si="23"/>
        <v>0</v>
      </c>
      <c r="O66" s="35">
        <f aca="true" t="shared" si="24" ref="O66:O76">SUM(C66:N66)</f>
        <v>30000</v>
      </c>
    </row>
    <row r="67" spans="1:15" ht="18">
      <c r="A67" s="50" t="str">
        <f t="shared" si="21"/>
        <v>Product 2</v>
      </c>
      <c r="B67" s="167"/>
      <c r="C67" s="85">
        <f t="shared" si="22"/>
        <v>0</v>
      </c>
      <c r="D67" s="86">
        <f t="shared" si="22"/>
        <v>0</v>
      </c>
      <c r="E67" s="86">
        <f aca="true" t="shared" si="25" ref="E67:N67">E36*E55</f>
        <v>0</v>
      </c>
      <c r="F67" s="86">
        <f t="shared" si="25"/>
        <v>0</v>
      </c>
      <c r="G67" s="86">
        <f t="shared" si="25"/>
        <v>0</v>
      </c>
      <c r="H67" s="86">
        <f t="shared" si="25"/>
        <v>0</v>
      </c>
      <c r="I67" s="86">
        <f t="shared" si="25"/>
        <v>0</v>
      </c>
      <c r="J67" s="86">
        <f t="shared" si="25"/>
        <v>0</v>
      </c>
      <c r="K67" s="86">
        <f t="shared" si="25"/>
        <v>0</v>
      </c>
      <c r="L67" s="86">
        <f t="shared" si="25"/>
        <v>0</v>
      </c>
      <c r="M67" s="86">
        <f t="shared" si="25"/>
        <v>0</v>
      </c>
      <c r="N67" s="87">
        <f t="shared" si="25"/>
        <v>0</v>
      </c>
      <c r="O67" s="35">
        <f t="shared" si="24"/>
        <v>0</v>
      </c>
    </row>
    <row r="68" spans="1:15" ht="18">
      <c r="A68" s="50" t="str">
        <f t="shared" si="21"/>
        <v>Product 3</v>
      </c>
      <c r="B68" s="167"/>
      <c r="C68" s="85">
        <f t="shared" si="22"/>
        <v>0</v>
      </c>
      <c r="D68" s="86">
        <f t="shared" si="22"/>
        <v>0</v>
      </c>
      <c r="E68" s="86">
        <f aca="true" t="shared" si="26" ref="E68:N68">E37*E56</f>
        <v>0</v>
      </c>
      <c r="F68" s="86">
        <f t="shared" si="26"/>
        <v>0</v>
      </c>
      <c r="G68" s="86">
        <f t="shared" si="26"/>
        <v>0</v>
      </c>
      <c r="H68" s="86">
        <f t="shared" si="26"/>
        <v>0</v>
      </c>
      <c r="I68" s="86">
        <f t="shared" si="26"/>
        <v>0</v>
      </c>
      <c r="J68" s="86">
        <f t="shared" si="26"/>
        <v>0</v>
      </c>
      <c r="K68" s="86">
        <f t="shared" si="26"/>
        <v>0</v>
      </c>
      <c r="L68" s="86">
        <f t="shared" si="26"/>
        <v>0</v>
      </c>
      <c r="M68" s="86">
        <f t="shared" si="26"/>
        <v>0</v>
      </c>
      <c r="N68" s="87">
        <f t="shared" si="26"/>
        <v>0</v>
      </c>
      <c r="O68" s="35">
        <f t="shared" si="24"/>
        <v>0</v>
      </c>
    </row>
    <row r="69" spans="1:15" ht="18">
      <c r="A69" s="50" t="str">
        <f t="shared" si="21"/>
        <v>Product 4</v>
      </c>
      <c r="B69" s="167"/>
      <c r="C69" s="85">
        <f t="shared" si="22"/>
        <v>0</v>
      </c>
      <c r="D69" s="86">
        <f t="shared" si="22"/>
        <v>0</v>
      </c>
      <c r="E69" s="86">
        <f aca="true" t="shared" si="27" ref="E69:N69">E38*E57</f>
        <v>0</v>
      </c>
      <c r="F69" s="86">
        <f t="shared" si="27"/>
        <v>0</v>
      </c>
      <c r="G69" s="86">
        <f t="shared" si="27"/>
        <v>0</v>
      </c>
      <c r="H69" s="86">
        <f t="shared" si="27"/>
        <v>0</v>
      </c>
      <c r="I69" s="86">
        <f t="shared" si="27"/>
        <v>0</v>
      </c>
      <c r="J69" s="86">
        <f t="shared" si="27"/>
        <v>0</v>
      </c>
      <c r="K69" s="86">
        <f t="shared" si="27"/>
        <v>0</v>
      </c>
      <c r="L69" s="86">
        <f t="shared" si="27"/>
        <v>0</v>
      </c>
      <c r="M69" s="86">
        <f t="shared" si="27"/>
        <v>0</v>
      </c>
      <c r="N69" s="87">
        <f t="shared" si="27"/>
        <v>0</v>
      </c>
      <c r="O69" s="35">
        <f t="shared" si="24"/>
        <v>0</v>
      </c>
    </row>
    <row r="70" spans="1:15" ht="18">
      <c r="A70" s="50" t="str">
        <f t="shared" si="21"/>
        <v>Product 5</v>
      </c>
      <c r="B70" s="167"/>
      <c r="C70" s="85">
        <f t="shared" si="22"/>
        <v>0</v>
      </c>
      <c r="D70" s="86">
        <f t="shared" si="22"/>
        <v>0</v>
      </c>
      <c r="E70" s="86">
        <f aca="true" t="shared" si="28" ref="E70:N70">E39*E58</f>
        <v>0</v>
      </c>
      <c r="F70" s="86">
        <f t="shared" si="28"/>
        <v>0</v>
      </c>
      <c r="G70" s="86">
        <f t="shared" si="28"/>
        <v>0</v>
      </c>
      <c r="H70" s="86">
        <f t="shared" si="28"/>
        <v>0</v>
      </c>
      <c r="I70" s="86">
        <f t="shared" si="28"/>
        <v>0</v>
      </c>
      <c r="J70" s="86">
        <f t="shared" si="28"/>
        <v>0</v>
      </c>
      <c r="K70" s="86">
        <f t="shared" si="28"/>
        <v>0</v>
      </c>
      <c r="L70" s="86">
        <f t="shared" si="28"/>
        <v>0</v>
      </c>
      <c r="M70" s="86">
        <f t="shared" si="28"/>
        <v>0</v>
      </c>
      <c r="N70" s="87">
        <f t="shared" si="28"/>
        <v>0</v>
      </c>
      <c r="O70" s="35">
        <f t="shared" si="24"/>
        <v>0</v>
      </c>
    </row>
    <row r="71" spans="1:15" ht="18">
      <c r="A71" s="50" t="str">
        <f t="shared" si="21"/>
        <v>Product 6</v>
      </c>
      <c r="B71" s="167"/>
      <c r="C71" s="85">
        <f t="shared" si="22"/>
        <v>0</v>
      </c>
      <c r="D71" s="86">
        <f t="shared" si="22"/>
        <v>0</v>
      </c>
      <c r="E71" s="86">
        <f aca="true" t="shared" si="29" ref="E71:N71">E40*E59</f>
        <v>0</v>
      </c>
      <c r="F71" s="86">
        <f t="shared" si="29"/>
        <v>0</v>
      </c>
      <c r="G71" s="86">
        <f t="shared" si="29"/>
        <v>0</v>
      </c>
      <c r="H71" s="86">
        <f t="shared" si="29"/>
        <v>0</v>
      </c>
      <c r="I71" s="86">
        <f t="shared" si="29"/>
        <v>0</v>
      </c>
      <c r="J71" s="86">
        <f t="shared" si="29"/>
        <v>0</v>
      </c>
      <c r="K71" s="86">
        <f t="shared" si="29"/>
        <v>0</v>
      </c>
      <c r="L71" s="86">
        <f t="shared" si="29"/>
        <v>0</v>
      </c>
      <c r="M71" s="86">
        <f t="shared" si="29"/>
        <v>0</v>
      </c>
      <c r="N71" s="87">
        <f t="shared" si="29"/>
        <v>0</v>
      </c>
      <c r="O71" s="35">
        <f t="shared" si="24"/>
        <v>0</v>
      </c>
    </row>
    <row r="72" spans="1:15" ht="18">
      <c r="A72" s="50" t="str">
        <f t="shared" si="21"/>
        <v>Product 7</v>
      </c>
      <c r="B72" s="167"/>
      <c r="C72" s="85">
        <f t="shared" si="22"/>
        <v>0</v>
      </c>
      <c r="D72" s="86">
        <f t="shared" si="22"/>
        <v>0</v>
      </c>
      <c r="E72" s="86">
        <f aca="true" t="shared" si="30" ref="E72:N72">E41*E60</f>
        <v>0</v>
      </c>
      <c r="F72" s="86">
        <f t="shared" si="30"/>
        <v>0</v>
      </c>
      <c r="G72" s="86">
        <f t="shared" si="30"/>
        <v>0</v>
      </c>
      <c r="H72" s="86">
        <f t="shared" si="30"/>
        <v>0</v>
      </c>
      <c r="I72" s="86">
        <f t="shared" si="30"/>
        <v>0</v>
      </c>
      <c r="J72" s="86">
        <f t="shared" si="30"/>
        <v>0</v>
      </c>
      <c r="K72" s="86">
        <f t="shared" si="30"/>
        <v>0</v>
      </c>
      <c r="L72" s="86">
        <f t="shared" si="30"/>
        <v>0</v>
      </c>
      <c r="M72" s="86">
        <f t="shared" si="30"/>
        <v>0</v>
      </c>
      <c r="N72" s="87">
        <f t="shared" si="30"/>
        <v>0</v>
      </c>
      <c r="O72" s="35">
        <f t="shared" si="24"/>
        <v>0</v>
      </c>
    </row>
    <row r="73" spans="1:15" ht="18">
      <c r="A73" s="50" t="str">
        <f t="shared" si="21"/>
        <v>Product 8</v>
      </c>
      <c r="B73" s="167"/>
      <c r="C73" s="85">
        <f t="shared" si="22"/>
        <v>0</v>
      </c>
      <c r="D73" s="86">
        <f t="shared" si="22"/>
        <v>0</v>
      </c>
      <c r="E73" s="86">
        <f aca="true" t="shared" si="31" ref="E73:N73">E42*E61</f>
        <v>0</v>
      </c>
      <c r="F73" s="86">
        <f t="shared" si="31"/>
        <v>0</v>
      </c>
      <c r="G73" s="86">
        <f t="shared" si="31"/>
        <v>0</v>
      </c>
      <c r="H73" s="86">
        <f t="shared" si="31"/>
        <v>0</v>
      </c>
      <c r="I73" s="86">
        <f t="shared" si="31"/>
        <v>0</v>
      </c>
      <c r="J73" s="86">
        <f t="shared" si="31"/>
        <v>0</v>
      </c>
      <c r="K73" s="86">
        <f t="shared" si="31"/>
        <v>0</v>
      </c>
      <c r="L73" s="86">
        <f t="shared" si="31"/>
        <v>0</v>
      </c>
      <c r="M73" s="86">
        <f t="shared" si="31"/>
        <v>0</v>
      </c>
      <c r="N73" s="87">
        <f t="shared" si="31"/>
        <v>0</v>
      </c>
      <c r="O73" s="35">
        <f t="shared" si="24"/>
        <v>0</v>
      </c>
    </row>
    <row r="74" spans="1:15" ht="18">
      <c r="A74" s="50" t="str">
        <f t="shared" si="21"/>
        <v>Product 9</v>
      </c>
      <c r="B74" s="167"/>
      <c r="C74" s="85">
        <f aca="true" t="shared" si="32" ref="C74:N74">C43*C62</f>
        <v>0</v>
      </c>
      <c r="D74" s="86">
        <f t="shared" si="32"/>
        <v>0</v>
      </c>
      <c r="E74" s="86">
        <f t="shared" si="32"/>
        <v>0</v>
      </c>
      <c r="F74" s="86">
        <f t="shared" si="32"/>
        <v>0</v>
      </c>
      <c r="G74" s="86">
        <f t="shared" si="32"/>
        <v>0</v>
      </c>
      <c r="H74" s="86">
        <f t="shared" si="32"/>
        <v>0</v>
      </c>
      <c r="I74" s="86">
        <f t="shared" si="32"/>
        <v>0</v>
      </c>
      <c r="J74" s="86">
        <f t="shared" si="32"/>
        <v>0</v>
      </c>
      <c r="K74" s="86">
        <f t="shared" si="32"/>
        <v>0</v>
      </c>
      <c r="L74" s="86">
        <f t="shared" si="32"/>
        <v>0</v>
      </c>
      <c r="M74" s="86">
        <f t="shared" si="32"/>
        <v>0</v>
      </c>
      <c r="N74" s="87">
        <f t="shared" si="32"/>
        <v>0</v>
      </c>
      <c r="O74" s="35">
        <f t="shared" si="24"/>
        <v>0</v>
      </c>
    </row>
    <row r="75" spans="1:15" ht="18">
      <c r="A75" s="61" t="str">
        <f t="shared" si="21"/>
        <v>Product 10</v>
      </c>
      <c r="B75" s="166"/>
      <c r="C75" s="85">
        <f aca="true" t="shared" si="33" ref="C75:N75">C44*C63</f>
        <v>0</v>
      </c>
      <c r="D75" s="86">
        <f t="shared" si="33"/>
        <v>0</v>
      </c>
      <c r="E75" s="86">
        <f t="shared" si="33"/>
        <v>0</v>
      </c>
      <c r="F75" s="86">
        <f t="shared" si="33"/>
        <v>0</v>
      </c>
      <c r="G75" s="86">
        <f t="shared" si="33"/>
        <v>0</v>
      </c>
      <c r="H75" s="86">
        <f t="shared" si="33"/>
        <v>0</v>
      </c>
      <c r="I75" s="86">
        <f t="shared" si="33"/>
        <v>0</v>
      </c>
      <c r="J75" s="86">
        <f t="shared" si="33"/>
        <v>0</v>
      </c>
      <c r="K75" s="86">
        <f t="shared" si="33"/>
        <v>0</v>
      </c>
      <c r="L75" s="86">
        <f t="shared" si="33"/>
        <v>0</v>
      </c>
      <c r="M75" s="86">
        <f t="shared" si="33"/>
        <v>0</v>
      </c>
      <c r="N75" s="87">
        <f t="shared" si="33"/>
        <v>0</v>
      </c>
      <c r="O75" s="37">
        <f t="shared" si="24"/>
        <v>0</v>
      </c>
    </row>
    <row r="76" spans="1:15" ht="18">
      <c r="A76" s="50" t="s">
        <v>10</v>
      </c>
      <c r="B76" s="167"/>
      <c r="C76" s="145">
        <f>SUM(C66:C75)</f>
        <v>3000</v>
      </c>
      <c r="D76" s="146">
        <f aca="true" t="shared" si="34" ref="D76:N76">SUM(D66:D75)</f>
        <v>3000</v>
      </c>
      <c r="E76" s="146">
        <f t="shared" si="34"/>
        <v>3000</v>
      </c>
      <c r="F76" s="146">
        <f t="shared" si="34"/>
        <v>3000</v>
      </c>
      <c r="G76" s="146">
        <f t="shared" si="34"/>
        <v>3000</v>
      </c>
      <c r="H76" s="146">
        <f t="shared" si="34"/>
        <v>3000</v>
      </c>
      <c r="I76" s="146">
        <f t="shared" si="34"/>
        <v>3000</v>
      </c>
      <c r="J76" s="146">
        <f t="shared" si="34"/>
        <v>3000</v>
      </c>
      <c r="K76" s="146">
        <f t="shared" si="34"/>
        <v>3000</v>
      </c>
      <c r="L76" s="146">
        <f t="shared" si="34"/>
        <v>3000</v>
      </c>
      <c r="M76" s="146">
        <f t="shared" si="34"/>
        <v>0</v>
      </c>
      <c r="N76" s="147">
        <f t="shared" si="34"/>
        <v>0</v>
      </c>
      <c r="O76" s="35">
        <f t="shared" si="24"/>
        <v>30000</v>
      </c>
    </row>
  </sheetData>
  <sheetProtection/>
  <printOptions/>
  <pageMargins left="0.5" right="0.5" top="0.75" bottom="0.75" header="0.5" footer="0.5"/>
  <pageSetup firstPageNumber="2" useFirstPageNumber="1" horizontalDpi="600" verticalDpi="600" orientation="landscape" pageOrder="overThenDown" scale="50" r:id="rId4"/>
  <headerFooter alignWithMargins="0">
    <oddFooter>&amp;L&amp;D  &amp;T&amp;R &amp;P
</oddFooter>
  </headerFooter>
  <rowBreaks count="1" manualBreakCount="1">
    <brk id="46" max="255" man="1"/>
  </rowBreaks>
  <drawing r:id="rId3"/>
  <legacyDrawing r:id="rId2"/>
</worksheet>
</file>

<file path=xl/worksheets/sheet6.xml><?xml version="1.0" encoding="utf-8"?>
<worksheet xmlns="http://schemas.openxmlformats.org/spreadsheetml/2006/main" xmlns:r="http://schemas.openxmlformats.org/officeDocument/2006/relationships">
  <dimension ref="A1:N64"/>
  <sheetViews>
    <sheetView zoomScale="75" zoomScaleNormal="75" zoomScaleSheetLayoutView="40" zoomScalePageLayoutView="0" workbookViewId="0" topLeftCell="A1">
      <selection activeCell="D45" sqref="D45"/>
    </sheetView>
  </sheetViews>
  <sheetFormatPr defaultColWidth="8.72265625" defaultRowHeight="18"/>
  <cols>
    <col min="1" max="1" width="30.2734375" style="0" customWidth="1"/>
    <col min="2" max="13" width="9.453125" style="0" customWidth="1"/>
    <col min="14" max="14" width="11.6328125" style="0" customWidth="1"/>
  </cols>
  <sheetData>
    <row r="1" spans="1:14" s="16" customFormat="1" ht="18">
      <c r="A1" s="23" t="str">
        <f>+Cover!A12</f>
        <v>YourCo Inc.</v>
      </c>
      <c r="B1" s="17"/>
      <c r="C1" s="17"/>
      <c r="D1" s="17"/>
      <c r="E1" s="17"/>
      <c r="F1" s="17"/>
      <c r="G1" s="17"/>
      <c r="H1" s="17"/>
      <c r="I1" s="17"/>
      <c r="J1" s="17"/>
      <c r="K1" s="17"/>
      <c r="L1" s="17"/>
      <c r="M1" s="17"/>
      <c r="N1" s="63" t="str">
        <f>+Cover!A15</f>
        <v>Draft 1</v>
      </c>
    </row>
    <row r="2" spans="1:14" s="16" customFormat="1" ht="26.25">
      <c r="A2" s="181" t="s">
        <v>142</v>
      </c>
      <c r="B2" s="17"/>
      <c r="C2" s="17"/>
      <c r="D2" s="17"/>
      <c r="E2" s="17"/>
      <c r="F2" s="17"/>
      <c r="G2" s="17"/>
      <c r="H2" s="17"/>
      <c r="I2" s="17"/>
      <c r="J2" s="17"/>
      <c r="K2" s="17"/>
      <c r="L2" s="17"/>
      <c r="M2" s="24"/>
      <c r="N2" s="17"/>
    </row>
    <row r="3" s="16" customFormat="1" ht="18">
      <c r="A3" s="20" t="s">
        <v>22</v>
      </c>
    </row>
    <row r="4" spans="2:14" s="16" customFormat="1" ht="18">
      <c r="B4" s="68" t="s">
        <v>19</v>
      </c>
      <c r="C4" s="26"/>
      <c r="D4" s="26"/>
      <c r="E4" s="26"/>
      <c r="F4" s="26"/>
      <c r="G4" s="26"/>
      <c r="H4" s="26"/>
      <c r="I4" s="26"/>
      <c r="J4" s="26"/>
      <c r="K4" s="26"/>
      <c r="L4" s="26"/>
      <c r="M4" s="26"/>
      <c r="N4" s="22" t="s">
        <v>1</v>
      </c>
    </row>
    <row r="5" spans="1:14" s="16" customFormat="1" ht="21" thickBot="1">
      <c r="A5" s="180" t="s">
        <v>127</v>
      </c>
      <c r="B5" s="182">
        <v>1</v>
      </c>
      <c r="C5" s="182">
        <v>2</v>
      </c>
      <c r="D5" s="182">
        <v>3</v>
      </c>
      <c r="E5" s="182">
        <v>4</v>
      </c>
      <c r="F5" s="182">
        <v>5</v>
      </c>
      <c r="G5" s="182">
        <v>6</v>
      </c>
      <c r="H5" s="182">
        <v>7</v>
      </c>
      <c r="I5" s="182">
        <v>8</v>
      </c>
      <c r="J5" s="182">
        <v>9</v>
      </c>
      <c r="K5" s="182">
        <v>10</v>
      </c>
      <c r="L5" s="182">
        <v>11</v>
      </c>
      <c r="M5" s="182">
        <v>12</v>
      </c>
      <c r="N5" s="28" t="s">
        <v>2</v>
      </c>
    </row>
    <row r="6" spans="2:14" s="31" customFormat="1" ht="18">
      <c r="B6" s="30"/>
      <c r="C6" s="30"/>
      <c r="D6" s="30"/>
      <c r="E6" s="30"/>
      <c r="F6" s="30"/>
      <c r="G6" s="30"/>
      <c r="H6" s="30"/>
      <c r="I6" s="30"/>
      <c r="J6" s="30"/>
      <c r="K6" s="30"/>
      <c r="L6" s="30"/>
      <c r="M6" s="30"/>
      <c r="N6" s="30"/>
    </row>
    <row r="7" spans="1:14" s="31" customFormat="1" ht="18">
      <c r="A7" s="152" t="s">
        <v>125</v>
      </c>
      <c r="B7" s="153">
        <f>Headcount!C32</f>
        <v>2</v>
      </c>
      <c r="C7" s="153">
        <f>Headcount!D32</f>
        <v>3</v>
      </c>
      <c r="D7" s="153">
        <f>Headcount!E32</f>
        <v>5</v>
      </c>
      <c r="E7" s="153">
        <f>Headcount!F32</f>
        <v>5</v>
      </c>
      <c r="F7" s="153">
        <f>Headcount!G32</f>
        <v>5</v>
      </c>
      <c r="G7" s="153">
        <f>Headcount!H32</f>
        <v>5</v>
      </c>
      <c r="H7" s="153">
        <f>Headcount!I32</f>
        <v>5</v>
      </c>
      <c r="I7" s="153">
        <f>Headcount!J32</f>
        <v>5</v>
      </c>
      <c r="J7" s="153">
        <f>Headcount!K32</f>
        <v>5</v>
      </c>
      <c r="K7" s="153">
        <f>Headcount!L32</f>
        <v>5</v>
      </c>
      <c r="L7" s="153">
        <f>Headcount!M32</f>
        <v>5</v>
      </c>
      <c r="M7" s="154">
        <f>Headcount!N32</f>
        <v>5</v>
      </c>
      <c r="N7" s="155">
        <f>SUM(B7:M7)</f>
        <v>55</v>
      </c>
    </row>
    <row r="8" spans="1:14" s="12" customFormat="1" ht="18">
      <c r="A8" s="51"/>
      <c r="B8" s="144"/>
      <c r="C8" s="144"/>
      <c r="D8" s="144"/>
      <c r="E8" s="144"/>
      <c r="F8" s="144"/>
      <c r="G8" s="144"/>
      <c r="H8" s="144"/>
      <c r="I8" s="144"/>
      <c r="J8" s="144"/>
      <c r="K8" s="144"/>
      <c r="L8" s="144"/>
      <c r="M8" s="144"/>
      <c r="N8" s="35"/>
    </row>
    <row r="9" spans="1:14" s="12" customFormat="1" ht="18">
      <c r="A9" s="34"/>
      <c r="B9" s="49"/>
      <c r="C9" s="49"/>
      <c r="D9" s="49"/>
      <c r="E9" s="49"/>
      <c r="F9" s="49"/>
      <c r="G9" s="49"/>
      <c r="H9" s="49"/>
      <c r="I9" s="49"/>
      <c r="J9" s="49"/>
      <c r="K9" s="49"/>
      <c r="L9" s="49"/>
      <c r="M9" s="49"/>
      <c r="N9" s="35"/>
    </row>
    <row r="10" spans="1:14" s="12" customFormat="1" ht="18">
      <c r="A10" s="34"/>
      <c r="B10" s="49"/>
      <c r="C10" s="49"/>
      <c r="D10" s="49"/>
      <c r="E10" s="49"/>
      <c r="F10" s="49"/>
      <c r="G10" s="49"/>
      <c r="H10" s="49"/>
      <c r="I10" s="49"/>
      <c r="J10" s="49"/>
      <c r="K10" s="49"/>
      <c r="L10" s="49"/>
      <c r="M10" s="49"/>
      <c r="N10" s="35"/>
    </row>
    <row r="11" spans="1:14" s="12" customFormat="1" ht="18">
      <c r="A11" s="51"/>
      <c r="B11" s="49"/>
      <c r="C11" s="49"/>
      <c r="D11" s="49"/>
      <c r="E11" s="49"/>
      <c r="F11" s="49"/>
      <c r="G11" s="49"/>
      <c r="H11" s="49"/>
      <c r="I11" s="49"/>
      <c r="J11" s="49"/>
      <c r="K11" s="49"/>
      <c r="L11" s="49"/>
      <c r="M11" s="49"/>
      <c r="N11" s="35"/>
    </row>
    <row r="12" spans="1:14" s="12" customFormat="1" ht="19.5" customHeight="1">
      <c r="A12" s="34"/>
      <c r="B12" s="49"/>
      <c r="C12" s="49"/>
      <c r="D12" s="49"/>
      <c r="E12" s="49"/>
      <c r="F12" s="49"/>
      <c r="G12" s="49"/>
      <c r="H12" s="49"/>
      <c r="I12" s="49"/>
      <c r="J12" s="49"/>
      <c r="K12" s="49"/>
      <c r="L12" s="49"/>
      <c r="M12" s="49"/>
      <c r="N12" s="35"/>
    </row>
    <row r="13" spans="1:14" s="12" customFormat="1" ht="19.5" customHeight="1">
      <c r="A13" s="34"/>
      <c r="B13" s="49"/>
      <c r="C13" s="49"/>
      <c r="D13" s="49"/>
      <c r="E13" s="49"/>
      <c r="F13" s="49"/>
      <c r="G13" s="49"/>
      <c r="H13" s="49"/>
      <c r="I13" s="49"/>
      <c r="J13" s="49"/>
      <c r="K13" s="49"/>
      <c r="L13" s="49"/>
      <c r="M13" s="49"/>
      <c r="N13" s="35"/>
    </row>
    <row r="14" spans="1:14" s="12" customFormat="1" ht="19.5" customHeight="1">
      <c r="A14" s="34"/>
      <c r="B14" s="49"/>
      <c r="C14" s="49"/>
      <c r="D14" s="49"/>
      <c r="E14" s="49"/>
      <c r="F14" s="49"/>
      <c r="G14" s="49"/>
      <c r="H14" s="49"/>
      <c r="I14" s="49"/>
      <c r="J14" s="49"/>
      <c r="K14" s="49"/>
      <c r="L14" s="49"/>
      <c r="M14" s="49"/>
      <c r="N14" s="35"/>
    </row>
    <row r="15" spans="1:14" s="12" customFormat="1" ht="18">
      <c r="A15" s="34"/>
      <c r="B15" s="49"/>
      <c r="C15" s="49"/>
      <c r="D15" s="49"/>
      <c r="E15" s="49"/>
      <c r="F15" s="49"/>
      <c r="G15" s="49"/>
      <c r="H15" s="49"/>
      <c r="I15" s="49"/>
      <c r="J15" s="49"/>
      <c r="K15" s="49"/>
      <c r="L15" s="49"/>
      <c r="M15" s="49"/>
      <c r="N15" s="35"/>
    </row>
    <row r="16" spans="2:14" s="12" customFormat="1" ht="18">
      <c r="B16" s="149"/>
      <c r="C16" s="149"/>
      <c r="D16" s="149"/>
      <c r="E16" s="149"/>
      <c r="F16" s="149"/>
      <c r="G16" s="149"/>
      <c r="H16" s="149"/>
      <c r="I16" s="149"/>
      <c r="J16" s="149"/>
      <c r="K16" s="149"/>
      <c r="L16" s="149"/>
      <c r="M16" s="149"/>
      <c r="N16" s="149"/>
    </row>
    <row r="17" s="12" customFormat="1" ht="18"/>
    <row r="18" spans="1:14" s="12" customFormat="1" ht="20.25" customHeight="1">
      <c r="A18" s="32"/>
      <c r="B18" s="33"/>
      <c r="C18" s="33"/>
      <c r="D18" s="33"/>
      <c r="E18" s="33"/>
      <c r="F18" s="33"/>
      <c r="G18" s="33"/>
      <c r="H18" s="33"/>
      <c r="I18" s="33"/>
      <c r="J18" s="33"/>
      <c r="K18" s="33"/>
      <c r="L18" s="33"/>
      <c r="M18" s="33"/>
      <c r="N18" s="30"/>
    </row>
    <row r="19" spans="1:14" s="12" customFormat="1" ht="18">
      <c r="A19" s="34"/>
      <c r="B19" s="86"/>
      <c r="C19" s="86"/>
      <c r="D19" s="86"/>
      <c r="E19" s="86"/>
      <c r="F19" s="86"/>
      <c r="G19" s="86"/>
      <c r="H19" s="86"/>
      <c r="I19" s="86"/>
      <c r="J19" s="86"/>
      <c r="K19" s="86"/>
      <c r="L19" s="86"/>
      <c r="M19" s="86"/>
      <c r="N19" s="35"/>
    </row>
    <row r="20" spans="1:14" s="12" customFormat="1" ht="18">
      <c r="A20" s="34"/>
      <c r="B20" s="86"/>
      <c r="C20" s="86"/>
      <c r="D20" s="86"/>
      <c r="E20" s="86"/>
      <c r="F20" s="86"/>
      <c r="G20" s="86"/>
      <c r="H20" s="86"/>
      <c r="I20" s="86"/>
      <c r="J20" s="86"/>
      <c r="K20" s="86"/>
      <c r="L20" s="86"/>
      <c r="M20" s="86"/>
      <c r="N20" s="35"/>
    </row>
    <row r="21" spans="2:14" s="12" customFormat="1" ht="18">
      <c r="B21" s="68" t="s">
        <v>19</v>
      </c>
      <c r="C21" s="26"/>
      <c r="D21" s="26"/>
      <c r="E21" s="26"/>
      <c r="F21" s="26"/>
      <c r="G21" s="26"/>
      <c r="H21" s="26"/>
      <c r="I21" s="26"/>
      <c r="J21" s="26"/>
      <c r="K21" s="26"/>
      <c r="L21" s="26"/>
      <c r="M21" s="26"/>
      <c r="N21" s="22" t="s">
        <v>1</v>
      </c>
    </row>
    <row r="22" spans="1:14" s="12" customFormat="1" ht="21" thickBot="1">
      <c r="A22" s="179" t="s">
        <v>128</v>
      </c>
      <c r="B22" s="182">
        <v>1</v>
      </c>
      <c r="C22" s="182">
        <v>2</v>
      </c>
      <c r="D22" s="182">
        <v>3</v>
      </c>
      <c r="E22" s="182">
        <v>4</v>
      </c>
      <c r="F22" s="182">
        <v>5</v>
      </c>
      <c r="G22" s="182">
        <v>6</v>
      </c>
      <c r="H22" s="182">
        <v>7</v>
      </c>
      <c r="I22" s="182">
        <v>8</v>
      </c>
      <c r="J22" s="182">
        <v>9</v>
      </c>
      <c r="K22" s="182">
        <v>10</v>
      </c>
      <c r="L22" s="182">
        <v>11</v>
      </c>
      <c r="M22" s="182">
        <v>12</v>
      </c>
      <c r="N22" s="28" t="s">
        <v>2</v>
      </c>
    </row>
    <row r="23" spans="1:14" s="12" customFormat="1" ht="18">
      <c r="A23" s="34"/>
      <c r="B23" s="183"/>
      <c r="C23" s="183"/>
      <c r="D23" s="183"/>
      <c r="E23" s="183"/>
      <c r="F23" s="183"/>
      <c r="G23" s="183"/>
      <c r="H23" s="183"/>
      <c r="I23" s="183"/>
      <c r="J23" s="183"/>
      <c r="K23" s="183"/>
      <c r="L23" s="183"/>
      <c r="M23" s="183"/>
      <c r="N23" s="35"/>
    </row>
    <row r="24" spans="1:14" s="12" customFormat="1" ht="18">
      <c r="A24" s="50" t="s">
        <v>129</v>
      </c>
      <c r="B24" s="183">
        <f>'Sales-COS'!C45</f>
        <v>10000</v>
      </c>
      <c r="C24" s="183">
        <f>'Sales-COS'!D45</f>
        <v>10000</v>
      </c>
      <c r="D24" s="183">
        <f>'Sales-COS'!E45</f>
        <v>10000</v>
      </c>
      <c r="E24" s="183">
        <f>'Sales-COS'!F45</f>
        <v>10000</v>
      </c>
      <c r="F24" s="183">
        <f>'Sales-COS'!G45</f>
        <v>10000</v>
      </c>
      <c r="G24" s="183">
        <f>'Sales-COS'!H45</f>
        <v>10000</v>
      </c>
      <c r="H24" s="183">
        <f>'Sales-COS'!I45</f>
        <v>10000</v>
      </c>
      <c r="I24" s="183">
        <f>'Sales-COS'!J45</f>
        <v>10000</v>
      </c>
      <c r="J24" s="183">
        <f>'Sales-COS'!K45</f>
        <v>10000</v>
      </c>
      <c r="K24" s="183">
        <f>'Sales-COS'!L45</f>
        <v>10000</v>
      </c>
      <c r="L24" s="183">
        <f>'Sales-COS'!M45</f>
        <v>0</v>
      </c>
      <c r="M24" s="183">
        <f>'Sales-COS'!N45</f>
        <v>0</v>
      </c>
      <c r="N24" s="35">
        <f>SUM(B24:M24)</f>
        <v>100000</v>
      </c>
    </row>
    <row r="25" spans="1:14" s="12" customFormat="1" ht="18">
      <c r="A25" s="50" t="s">
        <v>133</v>
      </c>
      <c r="B25" s="184">
        <f>'Sales-COS'!C76</f>
        <v>3000</v>
      </c>
      <c r="C25" s="184">
        <f>'Sales-COS'!D76</f>
        <v>3000</v>
      </c>
      <c r="D25" s="184">
        <f>'Sales-COS'!E76</f>
        <v>3000</v>
      </c>
      <c r="E25" s="184">
        <f>'Sales-COS'!F76</f>
        <v>3000</v>
      </c>
      <c r="F25" s="184">
        <f>'Sales-COS'!G76</f>
        <v>3000</v>
      </c>
      <c r="G25" s="184">
        <f>'Sales-COS'!H76</f>
        <v>3000</v>
      </c>
      <c r="H25" s="184">
        <f>'Sales-COS'!I76</f>
        <v>3000</v>
      </c>
      <c r="I25" s="184">
        <f>'Sales-COS'!J76</f>
        <v>3000</v>
      </c>
      <c r="J25" s="184">
        <f>'Sales-COS'!K76</f>
        <v>3000</v>
      </c>
      <c r="K25" s="184">
        <f>'Sales-COS'!L76</f>
        <v>3000</v>
      </c>
      <c r="L25" s="184">
        <f>'Sales-COS'!M76</f>
        <v>0</v>
      </c>
      <c r="M25" s="184">
        <f>'Sales-COS'!N76</f>
        <v>0</v>
      </c>
      <c r="N25" s="90">
        <f>SUM(B25:M25)</f>
        <v>30000</v>
      </c>
    </row>
    <row r="26" spans="1:14" s="12" customFormat="1" ht="18">
      <c r="A26" s="50" t="s">
        <v>131</v>
      </c>
      <c r="B26" s="183">
        <f>B24-B25</f>
        <v>7000</v>
      </c>
      <c r="C26" s="183">
        <f aca="true" t="shared" si="0" ref="C26:M26">C24-C25</f>
        <v>7000</v>
      </c>
      <c r="D26" s="183">
        <f t="shared" si="0"/>
        <v>7000</v>
      </c>
      <c r="E26" s="183">
        <f t="shared" si="0"/>
        <v>7000</v>
      </c>
      <c r="F26" s="183">
        <f t="shared" si="0"/>
        <v>7000</v>
      </c>
      <c r="G26" s="183">
        <f t="shared" si="0"/>
        <v>7000</v>
      </c>
      <c r="H26" s="183">
        <f t="shared" si="0"/>
        <v>7000</v>
      </c>
      <c r="I26" s="183">
        <f t="shared" si="0"/>
        <v>7000</v>
      </c>
      <c r="J26" s="183">
        <f t="shared" si="0"/>
        <v>7000</v>
      </c>
      <c r="K26" s="183">
        <f t="shared" si="0"/>
        <v>7000</v>
      </c>
      <c r="L26" s="183">
        <f t="shared" si="0"/>
        <v>0</v>
      </c>
      <c r="M26" s="183">
        <f t="shared" si="0"/>
        <v>0</v>
      </c>
      <c r="N26" s="35">
        <f>SUM(B26:M26)</f>
        <v>70000</v>
      </c>
    </row>
    <row r="27" spans="1:14" s="12" customFormat="1" ht="18">
      <c r="A27" s="50"/>
      <c r="B27" s="183"/>
      <c r="C27" s="183"/>
      <c r="D27" s="183"/>
      <c r="E27" s="183"/>
      <c r="F27" s="183"/>
      <c r="G27" s="183"/>
      <c r="H27" s="183"/>
      <c r="I27" s="183"/>
      <c r="J27" s="183"/>
      <c r="K27" s="183"/>
      <c r="L27" s="183"/>
      <c r="M27" s="183"/>
      <c r="N27" s="35"/>
    </row>
    <row r="28" spans="1:14" s="12" customFormat="1" ht="18">
      <c r="A28" s="61" t="s">
        <v>132</v>
      </c>
      <c r="B28" s="183">
        <f>Expenses!C43</f>
        <v>16133.333333333334</v>
      </c>
      <c r="C28" s="183">
        <f>Expenses!D43</f>
        <v>22733.333333333336</v>
      </c>
      <c r="D28" s="183">
        <f>Expenses!E43</f>
        <v>31266.666666666668</v>
      </c>
      <c r="E28" s="183">
        <f>Expenses!F43</f>
        <v>31266.666666666668</v>
      </c>
      <c r="F28" s="183">
        <f>Expenses!G43</f>
        <v>31266.666666666668</v>
      </c>
      <c r="G28" s="183">
        <f>Expenses!H43</f>
        <v>31266.666666666668</v>
      </c>
      <c r="H28" s="183">
        <f>Expenses!I43</f>
        <v>31266.666666666668</v>
      </c>
      <c r="I28" s="183">
        <f>Expenses!J43</f>
        <v>31266.666666666668</v>
      </c>
      <c r="J28" s="183">
        <f>Expenses!K43</f>
        <v>31266.666666666668</v>
      </c>
      <c r="K28" s="183">
        <f>Expenses!L43</f>
        <v>31266.666666666668</v>
      </c>
      <c r="L28" s="183">
        <f>Expenses!M43</f>
        <v>31266.666666666668</v>
      </c>
      <c r="M28" s="183">
        <f>Expenses!N43</f>
        <v>31266.666666666668</v>
      </c>
      <c r="N28" s="35">
        <f>SUM(B28:M28)</f>
        <v>351533.3333333334</v>
      </c>
    </row>
    <row r="29" spans="1:14" s="12" customFormat="1" ht="18.75" thickBot="1">
      <c r="A29" s="51" t="s">
        <v>138</v>
      </c>
      <c r="B29" s="185">
        <f>B26-B28</f>
        <v>-9133.333333333334</v>
      </c>
      <c r="C29" s="185">
        <f aca="true" t="shared" si="1" ref="C29:M29">C26-C28</f>
        <v>-15733.333333333336</v>
      </c>
      <c r="D29" s="185">
        <f t="shared" si="1"/>
        <v>-24266.666666666668</v>
      </c>
      <c r="E29" s="185">
        <f t="shared" si="1"/>
        <v>-24266.666666666668</v>
      </c>
      <c r="F29" s="185">
        <f t="shared" si="1"/>
        <v>-24266.666666666668</v>
      </c>
      <c r="G29" s="185">
        <f t="shared" si="1"/>
        <v>-24266.666666666668</v>
      </c>
      <c r="H29" s="185">
        <f t="shared" si="1"/>
        <v>-24266.666666666668</v>
      </c>
      <c r="I29" s="185">
        <f t="shared" si="1"/>
        <v>-24266.666666666668</v>
      </c>
      <c r="J29" s="185">
        <f t="shared" si="1"/>
        <v>-24266.666666666668</v>
      </c>
      <c r="K29" s="185">
        <f t="shared" si="1"/>
        <v>-24266.666666666668</v>
      </c>
      <c r="L29" s="185">
        <f t="shared" si="1"/>
        <v>-31266.666666666668</v>
      </c>
      <c r="M29" s="185">
        <f t="shared" si="1"/>
        <v>-31266.666666666668</v>
      </c>
      <c r="N29" s="170">
        <f>SUM(B29:M29)</f>
        <v>-281533.3333333333</v>
      </c>
    </row>
    <row r="30" spans="1:14" s="12" customFormat="1" ht="18.75" thickTop="1">
      <c r="A30" s="34"/>
      <c r="B30" s="86"/>
      <c r="C30" s="86"/>
      <c r="D30" s="86"/>
      <c r="E30" s="86"/>
      <c r="F30" s="86"/>
      <c r="G30" s="86"/>
      <c r="H30" s="86"/>
      <c r="I30" s="86"/>
      <c r="J30" s="86"/>
      <c r="K30" s="86"/>
      <c r="L30" s="86"/>
      <c r="M30" s="86"/>
      <c r="N30" s="35"/>
    </row>
    <row r="31" spans="2:14" s="12" customFormat="1" ht="18">
      <c r="B31" s="86"/>
      <c r="C31" s="86"/>
      <c r="D31" s="86"/>
      <c r="E31" s="86"/>
      <c r="F31" s="86"/>
      <c r="G31" s="86"/>
      <c r="H31" s="86"/>
      <c r="I31" s="86"/>
      <c r="J31" s="86"/>
      <c r="K31" s="86"/>
      <c r="L31" s="86"/>
      <c r="M31" s="86"/>
      <c r="N31" s="35"/>
    </row>
    <row r="32" spans="2:14" s="12" customFormat="1" ht="18">
      <c r="B32" s="68" t="s">
        <v>19</v>
      </c>
      <c r="C32" s="26"/>
      <c r="D32" s="26"/>
      <c r="E32" s="26"/>
      <c r="F32" s="26"/>
      <c r="G32" s="26"/>
      <c r="H32" s="26"/>
      <c r="I32" s="26"/>
      <c r="J32" s="26"/>
      <c r="K32" s="26"/>
      <c r="L32" s="26"/>
      <c r="M32" s="26"/>
      <c r="N32" s="35"/>
    </row>
    <row r="33" spans="1:14" s="12" customFormat="1" ht="21" thickBot="1">
      <c r="A33" s="180" t="s">
        <v>134</v>
      </c>
      <c r="B33" s="182">
        <v>1</v>
      </c>
      <c r="C33" s="182">
        <v>2</v>
      </c>
      <c r="D33" s="182">
        <v>3</v>
      </c>
      <c r="E33" s="182">
        <v>4</v>
      </c>
      <c r="F33" s="182">
        <v>5</v>
      </c>
      <c r="G33" s="182">
        <v>6</v>
      </c>
      <c r="H33" s="182">
        <v>7</v>
      </c>
      <c r="I33" s="182">
        <v>8</v>
      </c>
      <c r="J33" s="182">
        <v>9</v>
      </c>
      <c r="K33" s="182">
        <v>10</v>
      </c>
      <c r="L33" s="182">
        <v>11</v>
      </c>
      <c r="M33" s="182">
        <v>12</v>
      </c>
      <c r="N33" s="149"/>
    </row>
    <row r="34" spans="1:13" s="12" customFormat="1" ht="18">
      <c r="A34" s="31"/>
      <c r="B34" s="186"/>
      <c r="C34" s="186"/>
      <c r="D34" s="186"/>
      <c r="E34" s="186"/>
      <c r="F34" s="186"/>
      <c r="G34" s="186"/>
      <c r="H34" s="186"/>
      <c r="I34" s="186"/>
      <c r="J34" s="186"/>
      <c r="K34" s="186"/>
      <c r="L34" s="186"/>
      <c r="M34" s="186"/>
    </row>
    <row r="35" spans="1:14" s="31" customFormat="1" ht="18">
      <c r="A35" s="50" t="s">
        <v>18</v>
      </c>
      <c r="B35" s="200">
        <f>Equipment!C18</f>
        <v>5000</v>
      </c>
      <c r="C35" s="201">
        <f>Equipment!D18</f>
        <v>10000</v>
      </c>
      <c r="D35" s="201">
        <f>Equipment!E18</f>
        <v>0</v>
      </c>
      <c r="E35" s="201">
        <f>Equipment!F18</f>
        <v>0</v>
      </c>
      <c r="F35" s="201">
        <f>Equipment!G18</f>
        <v>0</v>
      </c>
      <c r="G35" s="201">
        <f>Equipment!H18</f>
        <v>0</v>
      </c>
      <c r="H35" s="201">
        <f>Equipment!I18</f>
        <v>0</v>
      </c>
      <c r="I35" s="201">
        <f>Equipment!J18</f>
        <v>0</v>
      </c>
      <c r="J35" s="201">
        <f>Equipment!K18</f>
        <v>0</v>
      </c>
      <c r="K35" s="201">
        <f>Equipment!L18</f>
        <v>0</v>
      </c>
      <c r="L35" s="201">
        <f>Equipment!M18</f>
        <v>0</v>
      </c>
      <c r="M35" s="202">
        <f>Equipment!N18</f>
        <v>0</v>
      </c>
      <c r="N35" s="203">
        <f>SUM(B35:M35)</f>
        <v>15000</v>
      </c>
    </row>
    <row r="36" spans="1:14" s="12" customFormat="1" ht="18">
      <c r="A36" s="29" t="s">
        <v>109</v>
      </c>
      <c r="B36" s="177">
        <f>Equipment!C44</f>
        <v>20000</v>
      </c>
      <c r="C36" s="35">
        <f>Equipment!D44</f>
        <v>0</v>
      </c>
      <c r="D36" s="35">
        <f>Equipment!E44</f>
        <v>0</v>
      </c>
      <c r="E36" s="35">
        <f>Equipment!F44</f>
        <v>0</v>
      </c>
      <c r="F36" s="35">
        <f>Equipment!G44</f>
        <v>0</v>
      </c>
      <c r="G36" s="35">
        <f>Equipment!H44</f>
        <v>0</v>
      </c>
      <c r="H36" s="35">
        <f>Equipment!I44</f>
        <v>0</v>
      </c>
      <c r="I36" s="35">
        <f>Equipment!J44</f>
        <v>0</v>
      </c>
      <c r="J36" s="35">
        <f>Equipment!K44</f>
        <v>0</v>
      </c>
      <c r="K36" s="35">
        <f>Equipment!L44</f>
        <v>0</v>
      </c>
      <c r="L36" s="35">
        <f>Equipment!M44</f>
        <v>0</v>
      </c>
      <c r="M36" s="178">
        <f>Equipment!N44</f>
        <v>0</v>
      </c>
      <c r="N36" s="174">
        <f>SUM(B36:M36)</f>
        <v>20000</v>
      </c>
    </row>
    <row r="37" spans="1:14" s="12" customFormat="1" ht="18">
      <c r="A37" s="176" t="s">
        <v>117</v>
      </c>
      <c r="B37" s="187">
        <f>SUM(B35:B36)</f>
        <v>25000</v>
      </c>
      <c r="C37" s="188">
        <f aca="true" t="shared" si="2" ref="C37:M37">SUM(C35:C36)</f>
        <v>10000</v>
      </c>
      <c r="D37" s="188">
        <f t="shared" si="2"/>
        <v>0</v>
      </c>
      <c r="E37" s="188">
        <f t="shared" si="2"/>
        <v>0</v>
      </c>
      <c r="F37" s="188">
        <f t="shared" si="2"/>
        <v>0</v>
      </c>
      <c r="G37" s="188">
        <f t="shared" si="2"/>
        <v>0</v>
      </c>
      <c r="H37" s="188">
        <f t="shared" si="2"/>
        <v>0</v>
      </c>
      <c r="I37" s="188">
        <f t="shared" si="2"/>
        <v>0</v>
      </c>
      <c r="J37" s="188">
        <f t="shared" si="2"/>
        <v>0</v>
      </c>
      <c r="K37" s="188">
        <f t="shared" si="2"/>
        <v>0</v>
      </c>
      <c r="L37" s="188">
        <f t="shared" si="2"/>
        <v>0</v>
      </c>
      <c r="M37" s="189">
        <f t="shared" si="2"/>
        <v>0</v>
      </c>
      <c r="N37" s="149">
        <f>SUM(B37:M37)</f>
        <v>35000</v>
      </c>
    </row>
    <row r="38" spans="1:13" s="12" customFormat="1" ht="20.25">
      <c r="A38" s="92"/>
      <c r="B38" s="140"/>
      <c r="C38" s="46"/>
      <c r="D38" s="46"/>
      <c r="E38" s="46"/>
      <c r="F38" s="46"/>
      <c r="G38" s="46"/>
      <c r="H38" s="46"/>
      <c r="I38" s="46"/>
      <c r="J38" s="46"/>
      <c r="K38" s="46"/>
      <c r="L38" s="46"/>
      <c r="M38" s="46"/>
    </row>
    <row r="39" spans="2:13" s="12" customFormat="1" ht="18">
      <c r="B39" s="140"/>
      <c r="C39" s="46"/>
      <c r="D39" s="46"/>
      <c r="E39" s="46"/>
      <c r="F39" s="46"/>
      <c r="G39" s="46"/>
      <c r="H39" s="46"/>
      <c r="I39" s="46"/>
      <c r="J39" s="46"/>
      <c r="K39" s="46"/>
      <c r="L39" s="46"/>
      <c r="M39" s="46"/>
    </row>
    <row r="40" spans="2:13" s="12" customFormat="1" ht="18">
      <c r="B40" s="68" t="s">
        <v>19</v>
      </c>
      <c r="C40" s="26"/>
      <c r="D40" s="26"/>
      <c r="E40" s="26"/>
      <c r="F40" s="26"/>
      <c r="G40" s="26"/>
      <c r="H40" s="26"/>
      <c r="I40" s="26"/>
      <c r="J40" s="26"/>
      <c r="K40" s="26"/>
      <c r="L40" s="26"/>
      <c r="M40" s="26"/>
    </row>
    <row r="41" spans="1:13" s="12" customFormat="1" ht="21" thickBot="1">
      <c r="A41" s="180" t="s">
        <v>139</v>
      </c>
      <c r="B41" s="182">
        <v>1</v>
      </c>
      <c r="C41" s="182">
        <v>2</v>
      </c>
      <c r="D41" s="182">
        <v>3</v>
      </c>
      <c r="E41" s="182">
        <v>4</v>
      </c>
      <c r="F41" s="182">
        <v>5</v>
      </c>
      <c r="G41" s="182">
        <v>6</v>
      </c>
      <c r="H41" s="182">
        <v>7</v>
      </c>
      <c r="I41" s="182">
        <v>8</v>
      </c>
      <c r="J41" s="182">
        <v>9</v>
      </c>
      <c r="K41" s="182">
        <v>10</v>
      </c>
      <c r="L41" s="182">
        <v>11</v>
      </c>
      <c r="M41" s="182">
        <v>12</v>
      </c>
    </row>
    <row r="42" spans="1:13" s="12" customFormat="1" ht="20.25">
      <c r="A42" s="92"/>
      <c r="B42" s="46"/>
      <c r="C42" s="46"/>
      <c r="D42" s="46"/>
      <c r="E42" s="46"/>
      <c r="F42" s="46"/>
      <c r="G42" s="46"/>
      <c r="H42" s="46"/>
      <c r="I42" s="46"/>
      <c r="J42" s="46"/>
      <c r="K42" s="46"/>
      <c r="L42" s="46"/>
      <c r="M42" s="46"/>
    </row>
    <row r="43" spans="1:14" s="12" customFormat="1" ht="18">
      <c r="A43" s="50" t="s">
        <v>140</v>
      </c>
      <c r="B43" s="213">
        <f>'Sales-COS'!C45</f>
        <v>10000</v>
      </c>
      <c r="C43" s="214">
        <f>'Sales-COS'!D45</f>
        <v>10000</v>
      </c>
      <c r="D43" s="214">
        <f>'Sales-COS'!E45</f>
        <v>10000</v>
      </c>
      <c r="E43" s="214">
        <f>'Sales-COS'!F45</f>
        <v>10000</v>
      </c>
      <c r="F43" s="214">
        <f>'Sales-COS'!G45</f>
        <v>10000</v>
      </c>
      <c r="G43" s="214">
        <f>'Sales-COS'!H45</f>
        <v>10000</v>
      </c>
      <c r="H43" s="214">
        <f>'Sales-COS'!I45</f>
        <v>10000</v>
      </c>
      <c r="I43" s="214">
        <f>'Sales-COS'!J45</f>
        <v>10000</v>
      </c>
      <c r="J43" s="214">
        <f>'Sales-COS'!K45</f>
        <v>10000</v>
      </c>
      <c r="K43" s="214">
        <f>'Sales-COS'!L45</f>
        <v>10000</v>
      </c>
      <c r="L43" s="214">
        <f>'Sales-COS'!M45</f>
        <v>0</v>
      </c>
      <c r="M43" s="215">
        <f>'Sales-COS'!N45</f>
        <v>0</v>
      </c>
      <c r="N43" s="216">
        <f>SUM(B43:M43)</f>
        <v>100000</v>
      </c>
    </row>
    <row r="44" spans="1:14" s="12" customFormat="1" ht="18">
      <c r="A44" s="50" t="s">
        <v>130</v>
      </c>
      <c r="B44" s="217">
        <f>-'Sales-COS'!C76</f>
        <v>-3000</v>
      </c>
      <c r="C44" s="218">
        <f>-'Sales-COS'!D76</f>
        <v>-3000</v>
      </c>
      <c r="D44" s="218">
        <f>-'Sales-COS'!E76</f>
        <v>-3000</v>
      </c>
      <c r="E44" s="218">
        <f>-'Sales-COS'!F76</f>
        <v>-3000</v>
      </c>
      <c r="F44" s="218">
        <f>-'Sales-COS'!G76</f>
        <v>-3000</v>
      </c>
      <c r="G44" s="218">
        <f>-'Sales-COS'!H76</f>
        <v>-3000</v>
      </c>
      <c r="H44" s="218">
        <f>-'Sales-COS'!I76</f>
        <v>-3000</v>
      </c>
      <c r="I44" s="218">
        <f>-'Sales-COS'!J76</f>
        <v>-3000</v>
      </c>
      <c r="J44" s="218">
        <f>-'Sales-COS'!K76</f>
        <v>-3000</v>
      </c>
      <c r="K44" s="218">
        <f>-'Sales-COS'!L76</f>
        <v>-3000</v>
      </c>
      <c r="L44" s="218">
        <f>-'Sales-COS'!M76</f>
        <v>0</v>
      </c>
      <c r="M44" s="219">
        <f>-'Sales-COS'!N76</f>
        <v>0</v>
      </c>
      <c r="N44" s="216">
        <f>SUM(B44:M44)</f>
        <v>-30000</v>
      </c>
    </row>
    <row r="45" spans="1:14" s="12" customFormat="1" ht="18">
      <c r="A45" s="50" t="s">
        <v>126</v>
      </c>
      <c r="B45" s="217">
        <f>-Expenses!C43</f>
        <v>-16133.333333333334</v>
      </c>
      <c r="C45" s="218">
        <f>-Expenses!D43</f>
        <v>-22733.333333333336</v>
      </c>
      <c r="D45" s="218">
        <f>-Expenses!E43</f>
        <v>-31266.666666666668</v>
      </c>
      <c r="E45" s="218">
        <f>-Expenses!F43</f>
        <v>-31266.666666666668</v>
      </c>
      <c r="F45" s="218">
        <f>-Expenses!G43</f>
        <v>-31266.666666666668</v>
      </c>
      <c r="G45" s="218">
        <f>-Expenses!H43</f>
        <v>-31266.666666666668</v>
      </c>
      <c r="H45" s="218">
        <f>-Expenses!I43</f>
        <v>-31266.666666666668</v>
      </c>
      <c r="I45" s="218">
        <f>-Expenses!J43</f>
        <v>-31266.666666666668</v>
      </c>
      <c r="J45" s="218">
        <f>-Expenses!K43</f>
        <v>-31266.666666666668</v>
      </c>
      <c r="K45" s="218">
        <f>-Expenses!L43</f>
        <v>-31266.666666666668</v>
      </c>
      <c r="L45" s="218">
        <f>-Expenses!M43</f>
        <v>-31266.666666666668</v>
      </c>
      <c r="M45" s="219">
        <f>-Expenses!N43</f>
        <v>-31266.666666666668</v>
      </c>
      <c r="N45" s="216">
        <f>SUM(B45:M45)</f>
        <v>-351533.3333333334</v>
      </c>
    </row>
    <row r="46" spans="1:14" s="12" customFormat="1" ht="18">
      <c r="A46" s="12" t="s">
        <v>141</v>
      </c>
      <c r="B46" s="220">
        <f>-Equipment!C46</f>
        <v>-25000</v>
      </c>
      <c r="C46" s="221">
        <f>-Equipment!D46</f>
        <v>-10000</v>
      </c>
      <c r="D46" s="221">
        <f>-Equipment!E46</f>
        <v>0</v>
      </c>
      <c r="E46" s="221">
        <f>-Equipment!F46</f>
        <v>0</v>
      </c>
      <c r="F46" s="221">
        <f>-Equipment!G46</f>
        <v>0</v>
      </c>
      <c r="G46" s="221">
        <f>-Equipment!H46</f>
        <v>0</v>
      </c>
      <c r="H46" s="221">
        <f>-Equipment!I46</f>
        <v>0</v>
      </c>
      <c r="I46" s="221">
        <f>-Equipment!J46</f>
        <v>0</v>
      </c>
      <c r="J46" s="221">
        <f>-Equipment!K46</f>
        <v>0</v>
      </c>
      <c r="K46" s="221">
        <f>-Equipment!L46</f>
        <v>0</v>
      </c>
      <c r="L46" s="221">
        <f>-Equipment!M46</f>
        <v>0</v>
      </c>
      <c r="M46" s="222">
        <f>-Equipment!N46</f>
        <v>0</v>
      </c>
      <c r="N46" s="223">
        <f>SUM(B46:M46)</f>
        <v>-35000</v>
      </c>
    </row>
    <row r="47" spans="1:14" s="12" customFormat="1" ht="18">
      <c r="A47" s="175" t="s">
        <v>149</v>
      </c>
      <c r="B47" s="224">
        <f>SUM(B43:B46)</f>
        <v>-34133.333333333336</v>
      </c>
      <c r="C47" s="225">
        <f aca="true" t="shared" si="3" ref="C47:M47">SUM(C43:C46)</f>
        <v>-25733.333333333336</v>
      </c>
      <c r="D47" s="225">
        <f t="shared" si="3"/>
        <v>-24266.666666666668</v>
      </c>
      <c r="E47" s="225">
        <f t="shared" si="3"/>
        <v>-24266.666666666668</v>
      </c>
      <c r="F47" s="225">
        <f t="shared" si="3"/>
        <v>-24266.666666666668</v>
      </c>
      <c r="G47" s="225">
        <f t="shared" si="3"/>
        <v>-24266.666666666668</v>
      </c>
      <c r="H47" s="225">
        <f t="shared" si="3"/>
        <v>-24266.666666666668</v>
      </c>
      <c r="I47" s="225">
        <f t="shared" si="3"/>
        <v>-24266.666666666668</v>
      </c>
      <c r="J47" s="225">
        <f t="shared" si="3"/>
        <v>-24266.666666666668</v>
      </c>
      <c r="K47" s="225">
        <f t="shared" si="3"/>
        <v>-24266.666666666668</v>
      </c>
      <c r="L47" s="225">
        <f t="shared" si="3"/>
        <v>-31266.666666666668</v>
      </c>
      <c r="M47" s="226">
        <f t="shared" si="3"/>
        <v>-31266.666666666668</v>
      </c>
      <c r="N47" s="227">
        <f>SUM(B47:M47)</f>
        <v>-316533.3333333333</v>
      </c>
    </row>
    <row r="48" spans="1:14" s="12" customFormat="1" ht="18">
      <c r="A48" s="229"/>
      <c r="B48" s="230"/>
      <c r="C48" s="230"/>
      <c r="D48" s="230"/>
      <c r="E48" s="230"/>
      <c r="F48" s="230"/>
      <c r="G48" s="230"/>
      <c r="H48" s="230"/>
      <c r="I48" s="230"/>
      <c r="J48" s="230"/>
      <c r="K48" s="230"/>
      <c r="L48" s="230"/>
      <c r="M48" s="230"/>
      <c r="N48" s="216"/>
    </row>
    <row r="49" spans="1:14" s="12" customFormat="1" ht="18">
      <c r="A49" s="239" t="s">
        <v>146</v>
      </c>
      <c r="B49" s="240"/>
      <c r="C49" s="240"/>
      <c r="D49" s="240"/>
      <c r="E49" s="240"/>
      <c r="F49" s="240"/>
      <c r="G49" s="240"/>
      <c r="H49" s="240"/>
      <c r="I49" s="240"/>
      <c r="J49" s="240"/>
      <c r="K49" s="240"/>
      <c r="L49" s="240"/>
      <c r="M49" s="241"/>
      <c r="N49" s="216"/>
    </row>
    <row r="50" spans="1:14" s="12" customFormat="1" ht="18">
      <c r="A50" s="237" t="s">
        <v>145</v>
      </c>
      <c r="B50" s="236">
        <v>100000</v>
      </c>
      <c r="C50" s="236">
        <v>0</v>
      </c>
      <c r="D50" s="236">
        <v>300000</v>
      </c>
      <c r="E50" s="236">
        <v>0</v>
      </c>
      <c r="F50" s="236"/>
      <c r="G50" s="236"/>
      <c r="H50" s="236"/>
      <c r="I50" s="236"/>
      <c r="J50" s="236"/>
      <c r="K50" s="236"/>
      <c r="L50" s="236"/>
      <c r="M50" s="238"/>
      <c r="N50" s="216">
        <f>SUM(B50:M50)</f>
        <v>400000</v>
      </c>
    </row>
    <row r="51" spans="1:14" s="12" customFormat="1" ht="18">
      <c r="A51" s="231" t="s">
        <v>144</v>
      </c>
      <c r="B51" s="232"/>
      <c r="C51" s="232"/>
      <c r="D51" s="232"/>
      <c r="E51" s="232"/>
      <c r="F51" s="232"/>
      <c r="G51" s="232"/>
      <c r="H51" s="232"/>
      <c r="I51" s="232">
        <v>0</v>
      </c>
      <c r="J51" s="232"/>
      <c r="K51" s="232"/>
      <c r="L51" s="232"/>
      <c r="M51" s="233"/>
      <c r="N51" s="216">
        <f>SUM(B51:M51)</f>
        <v>0</v>
      </c>
    </row>
    <row r="52" spans="1:14" s="12" customFormat="1" ht="18.75">
      <c r="A52" s="234" t="s">
        <v>150</v>
      </c>
      <c r="B52" s="228">
        <f>+B51+B50+B47</f>
        <v>65866.66666666666</v>
      </c>
      <c r="C52" s="228">
        <f>+C51+C50+C47+B52</f>
        <v>40133.33333333332</v>
      </c>
      <c r="D52" s="228">
        <f aca="true" t="shared" si="4" ref="D52:M52">+D51+D50+D47+C52</f>
        <v>315866.6666666666</v>
      </c>
      <c r="E52" s="228">
        <f t="shared" si="4"/>
        <v>291599.99999999994</v>
      </c>
      <c r="F52" s="228">
        <f t="shared" si="4"/>
        <v>267333.33333333326</v>
      </c>
      <c r="G52" s="228">
        <f t="shared" si="4"/>
        <v>243066.6666666666</v>
      </c>
      <c r="H52" s="228">
        <f t="shared" si="4"/>
        <v>218799.99999999994</v>
      </c>
      <c r="I52" s="228">
        <f t="shared" si="4"/>
        <v>194533.33333333328</v>
      </c>
      <c r="J52" s="228">
        <f t="shared" si="4"/>
        <v>170266.66666666663</v>
      </c>
      <c r="K52" s="228">
        <f t="shared" si="4"/>
        <v>145999.99999999997</v>
      </c>
      <c r="L52" s="228">
        <f t="shared" si="4"/>
        <v>114733.3333333333</v>
      </c>
      <c r="M52" s="228">
        <f t="shared" si="4"/>
        <v>83466.66666666663</v>
      </c>
      <c r="N52" s="235">
        <f>SUM(N50:N51)</f>
        <v>400000</v>
      </c>
    </row>
    <row r="53" spans="1:14" s="12" customFormat="1" ht="18.75">
      <c r="A53" s="234"/>
      <c r="B53" s="228"/>
      <c r="C53" s="228"/>
      <c r="D53" s="228"/>
      <c r="E53" s="228"/>
      <c r="F53" s="228"/>
      <c r="G53" s="228"/>
      <c r="H53" s="228"/>
      <c r="I53" s="228"/>
      <c r="J53" s="228"/>
      <c r="K53" s="228"/>
      <c r="L53" s="228"/>
      <c r="M53" s="228"/>
      <c r="N53" s="216"/>
    </row>
    <row r="54" spans="1:14" s="12" customFormat="1" ht="18.75">
      <c r="A54" s="234"/>
      <c r="B54" s="228"/>
      <c r="C54" s="228"/>
      <c r="D54" s="228"/>
      <c r="E54" s="228"/>
      <c r="F54" s="228"/>
      <c r="G54" s="228"/>
      <c r="H54" s="228"/>
      <c r="I54" s="228"/>
      <c r="J54" s="228"/>
      <c r="K54" s="228"/>
      <c r="L54" s="228"/>
      <c r="M54" s="228"/>
      <c r="N54" s="216"/>
    </row>
    <row r="55" spans="1:14" s="12" customFormat="1" ht="18">
      <c r="A55" s="86"/>
      <c r="B55" s="86"/>
      <c r="C55" s="86"/>
      <c r="D55" s="86"/>
      <c r="E55" s="86"/>
      <c r="F55" s="86"/>
      <c r="G55" s="86"/>
      <c r="H55" s="86"/>
      <c r="I55" s="86"/>
      <c r="J55" s="86"/>
      <c r="K55" s="86"/>
      <c r="L55" s="35"/>
      <c r="N55" s="216"/>
    </row>
    <row r="56" spans="1:14" s="12" customFormat="1" ht="18">
      <c r="A56" s="86"/>
      <c r="B56" s="86"/>
      <c r="C56" s="86"/>
      <c r="D56" s="86"/>
      <c r="E56" s="86"/>
      <c r="F56" s="86"/>
      <c r="G56" s="86"/>
      <c r="H56" s="86"/>
      <c r="I56" s="86"/>
      <c r="J56" s="86"/>
      <c r="K56" s="86"/>
      <c r="L56" s="35"/>
      <c r="N56" s="216"/>
    </row>
    <row r="57" spans="1:14" s="12" customFormat="1" ht="20.25">
      <c r="A57" s="92"/>
      <c r="B57" s="86"/>
      <c r="C57" s="86"/>
      <c r="D57" s="86"/>
      <c r="E57" s="86"/>
      <c r="F57" s="86"/>
      <c r="G57" s="86"/>
      <c r="H57" s="86"/>
      <c r="I57" s="86"/>
      <c r="J57" s="86"/>
      <c r="K57" s="86"/>
      <c r="L57" s="86"/>
      <c r="M57" s="86"/>
      <c r="N57" s="35"/>
    </row>
    <row r="58" spans="1:14" s="12" customFormat="1" ht="20.25">
      <c r="A58" s="92"/>
      <c r="B58" s="86"/>
      <c r="C58" s="86"/>
      <c r="D58" s="86"/>
      <c r="E58" s="86"/>
      <c r="F58" s="86"/>
      <c r="G58" s="86"/>
      <c r="H58" s="86"/>
      <c r="I58" s="86"/>
      <c r="J58" s="86"/>
      <c r="K58" s="86"/>
      <c r="L58" s="86"/>
      <c r="M58" s="86"/>
      <c r="N58" s="35"/>
    </row>
    <row r="59" spans="1:14" s="12" customFormat="1" ht="20.25">
      <c r="A59" s="92"/>
      <c r="B59" s="86"/>
      <c r="C59" s="86"/>
      <c r="D59" s="86"/>
      <c r="E59" s="86"/>
      <c r="F59" s="86"/>
      <c r="G59" s="86"/>
      <c r="H59" s="86"/>
      <c r="I59" s="86"/>
      <c r="J59" s="86"/>
      <c r="K59" s="86"/>
      <c r="L59" s="86"/>
      <c r="M59" s="86"/>
      <c r="N59" s="35"/>
    </row>
    <row r="60" spans="1:14" s="12" customFormat="1" ht="20.25">
      <c r="A60" s="92"/>
      <c r="B60" s="86"/>
      <c r="C60" s="86"/>
      <c r="D60" s="86"/>
      <c r="E60" s="86"/>
      <c r="F60" s="86"/>
      <c r="G60" s="86"/>
      <c r="H60" s="86"/>
      <c r="I60" s="86"/>
      <c r="J60" s="86"/>
      <c r="K60" s="86"/>
      <c r="L60" s="86"/>
      <c r="M60" s="86"/>
      <c r="N60" s="35"/>
    </row>
    <row r="61" spans="1:14" s="12" customFormat="1" ht="20.25">
      <c r="A61" s="92"/>
      <c r="B61" s="86"/>
      <c r="C61" s="86"/>
      <c r="D61" s="86"/>
      <c r="E61" s="86"/>
      <c r="F61" s="86"/>
      <c r="G61" s="86"/>
      <c r="H61" s="86"/>
      <c r="I61" s="86"/>
      <c r="J61" s="86"/>
      <c r="K61" s="86"/>
      <c r="L61" s="86"/>
      <c r="M61" s="86"/>
      <c r="N61" s="35"/>
    </row>
    <row r="62" spans="1:14" s="12" customFormat="1" ht="20.25">
      <c r="A62" s="92"/>
      <c r="B62" s="86"/>
      <c r="C62" s="86"/>
      <c r="D62" s="86"/>
      <c r="E62" s="86"/>
      <c r="F62" s="86"/>
      <c r="G62" s="86"/>
      <c r="H62" s="86"/>
      <c r="I62" s="86"/>
      <c r="J62" s="86"/>
      <c r="K62" s="86"/>
      <c r="L62" s="86"/>
      <c r="M62" s="86"/>
      <c r="N62" s="35"/>
    </row>
    <row r="63" spans="1:14" s="12" customFormat="1" ht="20.25">
      <c r="A63" s="92"/>
      <c r="B63" s="86"/>
      <c r="C63" s="86"/>
      <c r="D63" s="86"/>
      <c r="E63" s="86"/>
      <c r="F63" s="86"/>
      <c r="G63" s="86"/>
      <c r="H63" s="86"/>
      <c r="I63" s="86"/>
      <c r="J63" s="86"/>
      <c r="K63" s="86"/>
      <c r="L63" s="86"/>
      <c r="M63" s="86"/>
      <c r="N63" s="35"/>
    </row>
    <row r="64" spans="1:14" s="12" customFormat="1" ht="20.25">
      <c r="A64" s="92"/>
      <c r="B64" s="144"/>
      <c r="C64" s="144"/>
      <c r="D64" s="144"/>
      <c r="E64" s="144"/>
      <c r="F64" s="144"/>
      <c r="G64" s="144"/>
      <c r="H64" s="144"/>
      <c r="I64" s="144"/>
      <c r="J64" s="144"/>
      <c r="K64" s="144"/>
      <c r="L64" s="144"/>
      <c r="M64" s="144"/>
      <c r="N64" s="35"/>
    </row>
    <row r="65" s="12" customFormat="1" ht="18"/>
  </sheetData>
  <sheetProtection/>
  <printOptions/>
  <pageMargins left="0.5" right="0.5" top="0.75" bottom="0.75" header="0.5" footer="0.5"/>
  <pageSetup firstPageNumber="1" useFirstPageNumber="1" horizontalDpi="600" verticalDpi="600" orientation="landscape" pageOrder="overThenDown" scale="54" r:id="rId4"/>
  <headerFooter alignWithMargins="0">
    <oddFooter>&amp;L&amp;D  &amp;T&amp;R&amp;P
</oddFooter>
  </headerFooter>
  <rowBreaks count="1" manualBreakCount="1">
    <brk id="39"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Monthly Financial Plan</dc:title>
  <dc:subject/>
  <dc:creator>Allison Johnson Venture Partners</dc:creator>
  <cp:keywords/>
  <dc:description/>
  <cp:lastModifiedBy>Ron Johnson</cp:lastModifiedBy>
  <cp:lastPrinted>2018-11-30T20:34:31Z</cp:lastPrinted>
  <dcterms:created xsi:type="dcterms:W3CDTF">1999-04-02T23:42:55Z</dcterms:created>
  <dcterms:modified xsi:type="dcterms:W3CDTF">2018-11-30T20:39:00Z</dcterms:modified>
  <cp:category/>
  <cp:version/>
  <cp:contentType/>
  <cp:contentStatus/>
</cp:coreProperties>
</file>